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830" windowHeight="6405" activeTab="1"/>
  </bookViews>
  <sheets>
    <sheet name="Титул" sheetId="6" r:id="rId1"/>
    <sheet name="График" sheetId="8" r:id="rId2"/>
    <sheet name="План" sheetId="4" r:id="rId3"/>
    <sheet name="Свод" sheetId="10" r:id="rId4"/>
  </sheets>
  <definedNames>
    <definedName name="_xlnm._FilterDatabase" localSheetId="2" hidden="1">План!$A$12:$BV$64</definedName>
  </definedNames>
  <calcPr calcId="145621" refMode="R1C1"/>
</workbook>
</file>

<file path=xl/calcChain.xml><?xml version="1.0" encoding="utf-8"?>
<calcChain xmlns="http://schemas.openxmlformats.org/spreadsheetml/2006/main">
  <c r="BP32" i="4" l="1"/>
  <c r="BD31" i="4" l="1"/>
  <c r="AF30" i="4"/>
  <c r="AX30" i="4"/>
  <c r="AR30" i="4"/>
  <c r="BV32" i="4"/>
  <c r="BJ3" i="4" l="1"/>
  <c r="AX3" i="4"/>
  <c r="AL3" i="4"/>
  <c r="Z3" i="4"/>
  <c r="O66" i="4"/>
  <c r="P66" i="4"/>
  <c r="Q66" i="4"/>
  <c r="R66" i="4"/>
  <c r="S66" i="4"/>
  <c r="U66" i="4"/>
  <c r="V66" i="4"/>
  <c r="W66" i="4"/>
  <c r="X66" i="4"/>
  <c r="Y66" i="4"/>
  <c r="AA66" i="4"/>
  <c r="AB66" i="4"/>
  <c r="AC66" i="4"/>
  <c r="AD66" i="4"/>
  <c r="AE66" i="4"/>
  <c r="AG66" i="4"/>
  <c r="AH66" i="4"/>
  <c r="AI66" i="4"/>
  <c r="AJ66" i="4"/>
  <c r="AK66" i="4"/>
  <c r="AM66" i="4"/>
  <c r="AN66" i="4"/>
  <c r="AO66" i="4"/>
  <c r="AP66" i="4"/>
  <c r="AQ66" i="4"/>
  <c r="AS66" i="4"/>
  <c r="AT66" i="4"/>
  <c r="AU66" i="4"/>
  <c r="AV66" i="4"/>
  <c r="AW66" i="4"/>
  <c r="AY66" i="4"/>
  <c r="AZ66" i="4"/>
  <c r="BA66" i="4"/>
  <c r="BB66" i="4"/>
  <c r="BC66" i="4"/>
  <c r="BE66" i="4"/>
  <c r="BF66" i="4"/>
  <c r="BG66" i="4"/>
  <c r="BH66" i="4"/>
  <c r="BI66" i="4"/>
  <c r="BK66" i="4"/>
  <c r="BL66" i="4"/>
  <c r="BM66" i="4"/>
  <c r="BN66" i="4"/>
  <c r="BO66" i="4"/>
  <c r="BQ66" i="4"/>
  <c r="BR66" i="4"/>
  <c r="BS66" i="4"/>
  <c r="BT66" i="4"/>
  <c r="BU66" i="4"/>
  <c r="BT159" i="4"/>
  <c r="BU159" i="4"/>
  <c r="J159" i="4"/>
  <c r="K159" i="4"/>
  <c r="L159" i="4"/>
  <c r="M159" i="4"/>
  <c r="BV93" i="4"/>
  <c r="BP93" i="4"/>
  <c r="BJ93" i="4"/>
  <c r="BD93" i="4"/>
  <c r="AX93" i="4"/>
  <c r="AR93" i="4"/>
  <c r="AL93" i="4"/>
  <c r="AF93" i="4"/>
  <c r="Z93" i="4"/>
  <c r="T93" i="4"/>
  <c r="N93" i="4"/>
  <c r="M93" i="4"/>
  <c r="L93" i="4"/>
  <c r="K93" i="4"/>
  <c r="J93" i="4"/>
  <c r="BV88" i="4"/>
  <c r="BP88" i="4"/>
  <c r="BJ88" i="4"/>
  <c r="BD88" i="4"/>
  <c r="AX88" i="4"/>
  <c r="AR88" i="4"/>
  <c r="AL88" i="4"/>
  <c r="AF88" i="4"/>
  <c r="Z88" i="4"/>
  <c r="T88" i="4"/>
  <c r="N88" i="4"/>
  <c r="M88" i="4"/>
  <c r="L88" i="4"/>
  <c r="K88" i="4"/>
  <c r="J88" i="4"/>
  <c r="BV77" i="4"/>
  <c r="BP77" i="4"/>
  <c r="BJ77" i="4"/>
  <c r="BD77" i="4"/>
  <c r="AX77" i="4"/>
  <c r="AR77" i="4"/>
  <c r="AL77" i="4"/>
  <c r="AF77" i="4"/>
  <c r="Z77" i="4"/>
  <c r="T77" i="4"/>
  <c r="N77" i="4"/>
  <c r="M77" i="4"/>
  <c r="L77" i="4"/>
  <c r="K77" i="4"/>
  <c r="J77" i="4"/>
  <c r="BV76" i="4"/>
  <c r="BP76" i="4"/>
  <c r="BJ76" i="4"/>
  <c r="BD76" i="4"/>
  <c r="AX76" i="4"/>
  <c r="AR76" i="4"/>
  <c r="AL76" i="4"/>
  <c r="AF76" i="4"/>
  <c r="Z76" i="4"/>
  <c r="T76" i="4"/>
  <c r="N76" i="4"/>
  <c r="M76" i="4"/>
  <c r="L76" i="4"/>
  <c r="K76" i="4"/>
  <c r="J76" i="4"/>
  <c r="BV75" i="4"/>
  <c r="BP75" i="4"/>
  <c r="BJ75" i="4"/>
  <c r="BD75" i="4"/>
  <c r="AX75" i="4"/>
  <c r="AR75" i="4"/>
  <c r="AL75" i="4"/>
  <c r="AF75" i="4"/>
  <c r="Z75" i="4"/>
  <c r="T75" i="4"/>
  <c r="N75" i="4"/>
  <c r="M75" i="4"/>
  <c r="L75" i="4"/>
  <c r="K75" i="4"/>
  <c r="J75" i="4"/>
  <c r="BV74" i="4"/>
  <c r="BP74" i="4"/>
  <c r="BJ74" i="4"/>
  <c r="BD74" i="4"/>
  <c r="AX74" i="4"/>
  <c r="AR74" i="4"/>
  <c r="AL74" i="4"/>
  <c r="AF74" i="4"/>
  <c r="Z74" i="4"/>
  <c r="T74" i="4"/>
  <c r="N74" i="4"/>
  <c r="M74" i="4"/>
  <c r="L74" i="4"/>
  <c r="K74" i="4"/>
  <c r="J74" i="4"/>
  <c r="BV60" i="4"/>
  <c r="BP60" i="4"/>
  <c r="BJ60" i="4"/>
  <c r="BD60" i="4"/>
  <c r="AX60" i="4"/>
  <c r="AR60" i="4"/>
  <c r="AL60" i="4"/>
  <c r="AF60" i="4"/>
  <c r="Z60" i="4"/>
  <c r="T60" i="4"/>
  <c r="N60" i="4"/>
  <c r="M60" i="4"/>
  <c r="L60" i="4"/>
  <c r="K60" i="4"/>
  <c r="J60" i="4"/>
  <c r="BV51" i="4"/>
  <c r="BP51" i="4"/>
  <c r="BJ51" i="4"/>
  <c r="BD51" i="4"/>
  <c r="AX51" i="4"/>
  <c r="AR51" i="4"/>
  <c r="AL51" i="4"/>
  <c r="AF51" i="4"/>
  <c r="Z51" i="4"/>
  <c r="T51" i="4"/>
  <c r="N51" i="4"/>
  <c r="M51" i="4"/>
  <c r="L51" i="4"/>
  <c r="K51" i="4"/>
  <c r="J51" i="4"/>
  <c r="J61" i="4"/>
  <c r="K61" i="4"/>
  <c r="L61" i="4"/>
  <c r="M61" i="4"/>
  <c r="N61" i="4"/>
  <c r="T61" i="4"/>
  <c r="Z61" i="4"/>
  <c r="AF61" i="4"/>
  <c r="AL61" i="4"/>
  <c r="AR61" i="4"/>
  <c r="AX61" i="4"/>
  <c r="BD61" i="4"/>
  <c r="BJ61" i="4"/>
  <c r="BP61" i="4"/>
  <c r="BV61" i="4"/>
  <c r="J31" i="4"/>
  <c r="K31" i="4"/>
  <c r="L31" i="4"/>
  <c r="M31" i="4"/>
  <c r="N31" i="4"/>
  <c r="T31" i="4"/>
  <c r="Z31" i="4"/>
  <c r="AF31" i="4"/>
  <c r="AL31" i="4"/>
  <c r="AR31" i="4"/>
  <c r="BJ31" i="4"/>
  <c r="BP31" i="4"/>
  <c r="BV31" i="4"/>
  <c r="AX31" i="4"/>
  <c r="I88" i="4" l="1"/>
  <c r="H88" i="4" s="1"/>
  <c r="G93" i="4"/>
  <c r="I93" i="4"/>
  <c r="H93" i="4" s="1"/>
  <c r="G88" i="4"/>
  <c r="G77" i="4"/>
  <c r="G75" i="4"/>
  <c r="G74" i="4"/>
  <c r="I76" i="4"/>
  <c r="H76" i="4" s="1"/>
  <c r="G76" i="4"/>
  <c r="I60" i="4"/>
  <c r="H60" i="4" s="1"/>
  <c r="G60" i="4"/>
  <c r="I77" i="4"/>
  <c r="H77" i="4" s="1"/>
  <c r="I75" i="4"/>
  <c r="H75" i="4" s="1"/>
  <c r="I74" i="4"/>
  <c r="H74" i="4" s="1"/>
  <c r="I61" i="4"/>
  <c r="H61" i="4" s="1"/>
  <c r="G51" i="4"/>
  <c r="G61" i="4"/>
  <c r="I51" i="4"/>
  <c r="H51" i="4" s="1"/>
  <c r="G31" i="4"/>
  <c r="I31" i="4"/>
  <c r="H31" i="4" s="1"/>
  <c r="N161" i="4"/>
  <c r="I161" i="4"/>
  <c r="BV49" i="4"/>
  <c r="BP49" i="4"/>
  <c r="BJ49" i="4"/>
  <c r="BD49" i="4"/>
  <c r="AX49" i="4"/>
  <c r="AR49" i="4"/>
  <c r="AL49" i="4"/>
  <c r="AF49" i="4"/>
  <c r="Z49" i="4"/>
  <c r="T49" i="4"/>
  <c r="N49" i="4"/>
  <c r="M49" i="4"/>
  <c r="L49" i="4"/>
  <c r="K49" i="4"/>
  <c r="J49" i="4"/>
  <c r="BV44" i="4"/>
  <c r="BP44" i="4"/>
  <c r="BJ44" i="4"/>
  <c r="BD44" i="4"/>
  <c r="AX44" i="4"/>
  <c r="AR44" i="4"/>
  <c r="AL44" i="4"/>
  <c r="AF44" i="4"/>
  <c r="Z44" i="4"/>
  <c r="T44" i="4"/>
  <c r="N44" i="4"/>
  <c r="M44" i="4"/>
  <c r="L44" i="4"/>
  <c r="K44" i="4"/>
  <c r="J44" i="4"/>
  <c r="BV73" i="4"/>
  <c r="BP73" i="4"/>
  <c r="BJ73" i="4"/>
  <c r="BD73" i="4"/>
  <c r="AX73" i="4"/>
  <c r="AR73" i="4"/>
  <c r="AL73" i="4"/>
  <c r="AF73" i="4"/>
  <c r="Z73" i="4"/>
  <c r="T73" i="4"/>
  <c r="N73" i="4"/>
  <c r="M73" i="4"/>
  <c r="L73" i="4"/>
  <c r="K73" i="4"/>
  <c r="J73" i="4"/>
  <c r="BV21" i="4"/>
  <c r="BP21" i="4"/>
  <c r="BJ21" i="4"/>
  <c r="BD21" i="4"/>
  <c r="AX21" i="4"/>
  <c r="AR21" i="4"/>
  <c r="AL21" i="4"/>
  <c r="AF21" i="4"/>
  <c r="Z21" i="4"/>
  <c r="T21" i="4"/>
  <c r="N21" i="4"/>
  <c r="M21" i="4"/>
  <c r="L21" i="4"/>
  <c r="K21" i="4"/>
  <c r="J21" i="4"/>
  <c r="BV20" i="4"/>
  <c r="BP20" i="4"/>
  <c r="BJ20" i="4"/>
  <c r="BD20" i="4"/>
  <c r="AX20" i="4"/>
  <c r="AR20" i="4"/>
  <c r="AL20" i="4"/>
  <c r="AF20" i="4"/>
  <c r="Z20" i="4"/>
  <c r="T20" i="4"/>
  <c r="N20" i="4"/>
  <c r="M20" i="4"/>
  <c r="L20" i="4"/>
  <c r="K20" i="4"/>
  <c r="J20" i="4"/>
  <c r="BV14" i="4"/>
  <c r="BP14" i="4"/>
  <c r="BJ14" i="4"/>
  <c r="BD14" i="4"/>
  <c r="AX14" i="4"/>
  <c r="AR14" i="4"/>
  <c r="AL14" i="4"/>
  <c r="AF14" i="4"/>
  <c r="Z14" i="4"/>
  <c r="T14" i="4"/>
  <c r="N14" i="4"/>
  <c r="M14" i="4"/>
  <c r="L14" i="4"/>
  <c r="K14" i="4"/>
  <c r="J14" i="4"/>
  <c r="I73" i="4" l="1"/>
  <c r="H73" i="4" s="1"/>
  <c r="G49" i="4"/>
  <c r="I49" i="4"/>
  <c r="H49" i="4" s="1"/>
  <c r="G73" i="4"/>
  <c r="G44" i="4"/>
  <c r="I44" i="4"/>
  <c r="H44" i="4" s="1"/>
  <c r="I21" i="4"/>
  <c r="H21" i="4" s="1"/>
  <c r="G21" i="4"/>
  <c r="G14" i="4"/>
  <c r="I20" i="4"/>
  <c r="H20" i="4" s="1"/>
  <c r="G20" i="4"/>
  <c r="I14" i="4"/>
  <c r="H14" i="4" s="1"/>
  <c r="N160" i="4"/>
  <c r="N159" i="4" s="1"/>
  <c r="R27" i="10" l="1"/>
  <c r="R26" i="10"/>
  <c r="R25" i="10"/>
  <c r="R24" i="10"/>
  <c r="S9" i="10"/>
  <c r="Y27" i="10"/>
  <c r="U27" i="10"/>
  <c r="N27" i="10"/>
  <c r="J27" i="10"/>
  <c r="Y26" i="10"/>
  <c r="U26" i="10"/>
  <c r="N26" i="10"/>
  <c r="J26" i="10"/>
  <c r="Y25" i="10"/>
  <c r="U25" i="10"/>
  <c r="J25" i="10"/>
  <c r="Y24" i="10"/>
  <c r="U24" i="10"/>
  <c r="J24" i="10"/>
  <c r="Z9" i="10"/>
  <c r="W9" i="10"/>
  <c r="V9" i="10"/>
  <c r="P9" i="10"/>
  <c r="O9" i="10"/>
  <c r="L9" i="10"/>
  <c r="K9" i="10"/>
  <c r="J9" i="10" l="1"/>
  <c r="N9" i="10"/>
  <c r="U9" i="10"/>
  <c r="BQ152" i="4"/>
  <c r="BQ151" i="4"/>
  <c r="AS145" i="4"/>
  <c r="BV169" i="4" l="1"/>
  <c r="BP169" i="4"/>
  <c r="BJ169" i="4"/>
  <c r="BD169" i="4"/>
  <c r="AX169" i="4"/>
  <c r="AR169" i="4"/>
  <c r="AL169" i="4"/>
  <c r="AF169" i="4"/>
  <c r="Z169" i="4"/>
  <c r="T169" i="4"/>
  <c r="N169" i="4"/>
  <c r="M169" i="4"/>
  <c r="L169" i="4"/>
  <c r="K169" i="4"/>
  <c r="J169" i="4"/>
  <c r="BV168" i="4"/>
  <c r="BP168" i="4"/>
  <c r="BJ168" i="4"/>
  <c r="BD168" i="4"/>
  <c r="AX168" i="4"/>
  <c r="AR168" i="4"/>
  <c r="AL168" i="4"/>
  <c r="AF168" i="4"/>
  <c r="Z168" i="4"/>
  <c r="T168" i="4"/>
  <c r="N168" i="4"/>
  <c r="M168" i="4"/>
  <c r="L168" i="4"/>
  <c r="K168" i="4"/>
  <c r="J168" i="4"/>
  <c r="BV167" i="4"/>
  <c r="BP167" i="4"/>
  <c r="BJ167" i="4"/>
  <c r="BD167" i="4"/>
  <c r="AX167" i="4"/>
  <c r="AR167" i="4"/>
  <c r="AL167" i="4"/>
  <c r="AF167" i="4"/>
  <c r="Z167" i="4"/>
  <c r="T167" i="4"/>
  <c r="N167" i="4"/>
  <c r="M167" i="4"/>
  <c r="L167" i="4"/>
  <c r="K167" i="4"/>
  <c r="J167" i="4"/>
  <c r="BU166" i="4"/>
  <c r="BT166" i="4"/>
  <c r="BS166" i="4"/>
  <c r="BR166" i="4"/>
  <c r="BQ166" i="4"/>
  <c r="BO166" i="4"/>
  <c r="BN166" i="4"/>
  <c r="BM166" i="4"/>
  <c r="BL166" i="4"/>
  <c r="BK166" i="4"/>
  <c r="BI166" i="4"/>
  <c r="BH166" i="4"/>
  <c r="BG166" i="4"/>
  <c r="BF166" i="4"/>
  <c r="BE166" i="4"/>
  <c r="BC166" i="4"/>
  <c r="BB166" i="4"/>
  <c r="BA166" i="4"/>
  <c r="AZ166" i="4"/>
  <c r="AY166" i="4"/>
  <c r="AW166" i="4"/>
  <c r="AV166" i="4"/>
  <c r="AU166" i="4"/>
  <c r="AT166" i="4"/>
  <c r="AS166" i="4"/>
  <c r="AQ166" i="4"/>
  <c r="AP166" i="4"/>
  <c r="AO166" i="4"/>
  <c r="AN166" i="4"/>
  <c r="AM166" i="4"/>
  <c r="AK166" i="4"/>
  <c r="AJ166" i="4"/>
  <c r="AI166" i="4"/>
  <c r="AH166" i="4"/>
  <c r="AG166" i="4"/>
  <c r="AE166" i="4"/>
  <c r="AD166" i="4"/>
  <c r="AC166" i="4"/>
  <c r="AB166" i="4"/>
  <c r="AA166" i="4"/>
  <c r="Y166" i="4"/>
  <c r="X166" i="4"/>
  <c r="W166" i="4"/>
  <c r="V166" i="4"/>
  <c r="U166" i="4"/>
  <c r="S166" i="4"/>
  <c r="R166" i="4"/>
  <c r="Q166" i="4"/>
  <c r="P166" i="4"/>
  <c r="O166" i="4"/>
  <c r="BS161" i="4"/>
  <c r="H161" i="4"/>
  <c r="G161" i="4" s="1"/>
  <c r="BS160" i="4"/>
  <c r="I160" i="4"/>
  <c r="I159" i="4" s="1"/>
  <c r="BV154" i="4"/>
  <c r="BP154" i="4"/>
  <c r="BJ154" i="4"/>
  <c r="BD154" i="4"/>
  <c r="AX154" i="4"/>
  <c r="AR154" i="4"/>
  <c r="AL154" i="4"/>
  <c r="AF154" i="4"/>
  <c r="Z154" i="4"/>
  <c r="T154" i="4"/>
  <c r="K154" i="4"/>
  <c r="J154" i="4"/>
  <c r="I154" i="4"/>
  <c r="H154" i="4"/>
  <c r="BV153" i="4"/>
  <c r="BP153" i="4"/>
  <c r="BJ153" i="4"/>
  <c r="BD153" i="4"/>
  <c r="AX153" i="4"/>
  <c r="AR153" i="4"/>
  <c r="AL153" i="4"/>
  <c r="AF153" i="4"/>
  <c r="Z153" i="4"/>
  <c r="T153" i="4"/>
  <c r="K153" i="4"/>
  <c r="J153" i="4"/>
  <c r="I153" i="4"/>
  <c r="H153" i="4"/>
  <c r="BV152" i="4"/>
  <c r="BP152" i="4"/>
  <c r="BG152" i="4"/>
  <c r="BJ152" i="4" s="1"/>
  <c r="BA152" i="4"/>
  <c r="BD152" i="4" s="1"/>
  <c r="AU152" i="4"/>
  <c r="AX152" i="4" s="1"/>
  <c r="AO152" i="4"/>
  <c r="AR152" i="4" s="1"/>
  <c r="AI152" i="4"/>
  <c r="AL152" i="4" s="1"/>
  <c r="AF152" i="4"/>
  <c r="Z152" i="4"/>
  <c r="T152" i="4"/>
  <c r="K152" i="4"/>
  <c r="J152" i="4"/>
  <c r="BV151" i="4"/>
  <c r="BP151" i="4"/>
  <c r="BJ151" i="4"/>
  <c r="BD151" i="4"/>
  <c r="AX151" i="4"/>
  <c r="AR151" i="4"/>
  <c r="AL151" i="4"/>
  <c r="AF151" i="4"/>
  <c r="Z151" i="4"/>
  <c r="T151" i="4"/>
  <c r="K151" i="4"/>
  <c r="J151" i="4"/>
  <c r="I151" i="4"/>
  <c r="H151" i="4"/>
  <c r="BU150" i="4"/>
  <c r="BS150" i="4"/>
  <c r="BQ150" i="4"/>
  <c r="BO150" i="4"/>
  <c r="BM150" i="4"/>
  <c r="BK150" i="4"/>
  <c r="BI150" i="4"/>
  <c r="BE150" i="4"/>
  <c r="BC150" i="4"/>
  <c r="BA150" i="4"/>
  <c r="AY150" i="4"/>
  <c r="AW150" i="4"/>
  <c r="AS150" i="4"/>
  <c r="AQ150" i="4"/>
  <c r="AM150" i="4"/>
  <c r="AK150" i="4"/>
  <c r="AG150" i="4"/>
  <c r="AE150" i="4"/>
  <c r="AC150" i="4"/>
  <c r="AA150" i="4"/>
  <c r="Y150" i="4"/>
  <c r="W150" i="4"/>
  <c r="U150" i="4"/>
  <c r="S150" i="4"/>
  <c r="Q150" i="4"/>
  <c r="O150" i="4"/>
  <c r="N150" i="4"/>
  <c r="BV146" i="4"/>
  <c r="BP146" i="4"/>
  <c r="BJ146" i="4"/>
  <c r="BD146" i="4"/>
  <c r="AX146" i="4"/>
  <c r="AR146" i="4"/>
  <c r="AL146" i="4"/>
  <c r="AF146" i="4"/>
  <c r="Z146" i="4"/>
  <c r="T146" i="4"/>
  <c r="K146" i="4"/>
  <c r="J146" i="4"/>
  <c r="I146" i="4"/>
  <c r="H146" i="4"/>
  <c r="BV145" i="4"/>
  <c r="BP145" i="4"/>
  <c r="BJ145" i="4"/>
  <c r="BD145" i="4"/>
  <c r="AX145" i="4"/>
  <c r="AR145" i="4"/>
  <c r="AL145" i="4"/>
  <c r="AF145" i="4"/>
  <c r="Z145" i="4"/>
  <c r="T145" i="4"/>
  <c r="K145" i="4"/>
  <c r="J145" i="4"/>
  <c r="I145" i="4"/>
  <c r="H145" i="4"/>
  <c r="BU144" i="4"/>
  <c r="BS144" i="4"/>
  <c r="BQ144" i="4"/>
  <c r="BO144" i="4"/>
  <c r="BM144" i="4"/>
  <c r="BK144" i="4"/>
  <c r="BI144" i="4"/>
  <c r="BG144" i="4"/>
  <c r="BE144" i="4"/>
  <c r="BC144" i="4"/>
  <c r="BC142" i="4" s="1"/>
  <c r="BA144" i="4"/>
  <c r="AY144" i="4"/>
  <c r="AY142" i="4" s="1"/>
  <c r="BD3" i="4" s="1"/>
  <c r="AW144" i="4"/>
  <c r="AU144" i="4"/>
  <c r="AS144" i="4"/>
  <c r="AQ144" i="4"/>
  <c r="AO144" i="4"/>
  <c r="AM144" i="4"/>
  <c r="AK144" i="4"/>
  <c r="AI144" i="4"/>
  <c r="AG144" i="4"/>
  <c r="AE144" i="4"/>
  <c r="AC144" i="4"/>
  <c r="AA144" i="4"/>
  <c r="Y144" i="4"/>
  <c r="W144" i="4"/>
  <c r="U144" i="4"/>
  <c r="S144" i="4"/>
  <c r="Q144" i="4"/>
  <c r="O144" i="4"/>
  <c r="N144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J137" i="4"/>
  <c r="BI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E137" i="4"/>
  <c r="AD137" i="4"/>
  <c r="AC137" i="4"/>
  <c r="AB137" i="4"/>
  <c r="AA137" i="4"/>
  <c r="Y137" i="4"/>
  <c r="X137" i="4"/>
  <c r="W137" i="4"/>
  <c r="V137" i="4"/>
  <c r="U137" i="4"/>
  <c r="S137" i="4"/>
  <c r="R137" i="4"/>
  <c r="Q137" i="4"/>
  <c r="P137" i="4"/>
  <c r="O137" i="4"/>
  <c r="F137" i="4"/>
  <c r="E137" i="4"/>
  <c r="D137" i="4"/>
  <c r="C137" i="4"/>
  <c r="AF136" i="4"/>
  <c r="AF137" i="4" s="1"/>
  <c r="Z136" i="4"/>
  <c r="T136" i="4"/>
  <c r="T137" i="4" s="1"/>
  <c r="N136" i="4"/>
  <c r="N137" i="4" s="1"/>
  <c r="M136" i="4"/>
  <c r="M137" i="4" s="1"/>
  <c r="L136" i="4"/>
  <c r="L137" i="4" s="1"/>
  <c r="K136" i="4"/>
  <c r="K137" i="4" s="1"/>
  <c r="J136" i="4"/>
  <c r="BU133" i="4"/>
  <c r="BT133" i="4"/>
  <c r="BS133" i="4"/>
  <c r="BR133" i="4"/>
  <c r="BQ133" i="4"/>
  <c r="BO133" i="4"/>
  <c r="BN133" i="4"/>
  <c r="BM133" i="4"/>
  <c r="BL133" i="4"/>
  <c r="BK133" i="4"/>
  <c r="BI133" i="4"/>
  <c r="BH133" i="4"/>
  <c r="BG133" i="4"/>
  <c r="BF133" i="4"/>
  <c r="BE133" i="4"/>
  <c r="BC133" i="4"/>
  <c r="BB133" i="4"/>
  <c r="BA133" i="4"/>
  <c r="AZ133" i="4"/>
  <c r="AY133" i="4"/>
  <c r="AW133" i="4"/>
  <c r="AV133" i="4"/>
  <c r="AU133" i="4"/>
  <c r="AT133" i="4"/>
  <c r="AS133" i="4"/>
  <c r="AQ133" i="4"/>
  <c r="AP133" i="4"/>
  <c r="AO133" i="4"/>
  <c r="AN133" i="4"/>
  <c r="AM133" i="4"/>
  <c r="AK133" i="4"/>
  <c r="AJ133" i="4"/>
  <c r="AI133" i="4"/>
  <c r="AH133" i="4"/>
  <c r="AG133" i="4"/>
  <c r="AE133" i="4"/>
  <c r="AD133" i="4"/>
  <c r="AC133" i="4"/>
  <c r="AB133" i="4"/>
  <c r="AA133" i="4"/>
  <c r="Y133" i="4"/>
  <c r="X133" i="4"/>
  <c r="W133" i="4"/>
  <c r="V133" i="4"/>
  <c r="U133" i="4"/>
  <c r="S133" i="4"/>
  <c r="R133" i="4"/>
  <c r="Q133" i="4"/>
  <c r="P133" i="4"/>
  <c r="O133" i="4"/>
  <c r="F133" i="4"/>
  <c r="E133" i="4"/>
  <c r="D133" i="4"/>
  <c r="C133" i="4"/>
  <c r="BV132" i="4"/>
  <c r="BV133" i="4" s="1"/>
  <c r="BP132" i="4"/>
  <c r="BP133" i="4" s="1"/>
  <c r="BJ132" i="4"/>
  <c r="BJ133" i="4" s="1"/>
  <c r="BD132" i="4"/>
  <c r="BD133" i="4" s="1"/>
  <c r="AX132" i="4"/>
  <c r="AX133" i="4" s="1"/>
  <c r="AR132" i="4"/>
  <c r="AR133" i="4" s="1"/>
  <c r="AL132" i="4"/>
  <c r="AL133" i="4" s="1"/>
  <c r="AF132" i="4"/>
  <c r="AF133" i="4" s="1"/>
  <c r="Z132" i="4"/>
  <c r="T132" i="4"/>
  <c r="T133" i="4" s="1"/>
  <c r="N132" i="4"/>
  <c r="N133" i="4" s="1"/>
  <c r="M132" i="4"/>
  <c r="M133" i="4" s="1"/>
  <c r="L132" i="4"/>
  <c r="L133" i="4" s="1"/>
  <c r="K132" i="4"/>
  <c r="K133" i="4" s="1"/>
  <c r="J132" i="4"/>
  <c r="BU128" i="4"/>
  <c r="BT128" i="4"/>
  <c r="BS128" i="4"/>
  <c r="BR128" i="4"/>
  <c r="BQ128" i="4"/>
  <c r="BO128" i="4"/>
  <c r="BN128" i="4"/>
  <c r="BM128" i="4"/>
  <c r="BL128" i="4"/>
  <c r="BK128" i="4"/>
  <c r="BI128" i="4"/>
  <c r="BH128" i="4"/>
  <c r="BG128" i="4"/>
  <c r="BF128" i="4"/>
  <c r="BE128" i="4"/>
  <c r="BC128" i="4"/>
  <c r="BB128" i="4"/>
  <c r="BA128" i="4"/>
  <c r="AZ128" i="4"/>
  <c r="AY128" i="4"/>
  <c r="AW128" i="4"/>
  <c r="AV128" i="4"/>
  <c r="AU128" i="4"/>
  <c r="AT128" i="4"/>
  <c r="AS128" i="4"/>
  <c r="AQ128" i="4"/>
  <c r="AP128" i="4"/>
  <c r="AO128" i="4"/>
  <c r="AN128" i="4"/>
  <c r="AM128" i="4"/>
  <c r="AK128" i="4"/>
  <c r="AJ128" i="4"/>
  <c r="AI128" i="4"/>
  <c r="AH128" i="4"/>
  <c r="AG128" i="4"/>
  <c r="AE128" i="4"/>
  <c r="AD128" i="4"/>
  <c r="AC128" i="4"/>
  <c r="AB128" i="4"/>
  <c r="AA128" i="4"/>
  <c r="Y128" i="4"/>
  <c r="X128" i="4"/>
  <c r="W128" i="4"/>
  <c r="V128" i="4"/>
  <c r="U128" i="4"/>
  <c r="S128" i="4"/>
  <c r="R128" i="4"/>
  <c r="Q128" i="4"/>
  <c r="P128" i="4"/>
  <c r="O128" i="4"/>
  <c r="F128" i="4"/>
  <c r="E128" i="4"/>
  <c r="D128" i="4"/>
  <c r="C128" i="4"/>
  <c r="BV127" i="4"/>
  <c r="BV128" i="4" s="1"/>
  <c r="BP127" i="4"/>
  <c r="BP128" i="4" s="1"/>
  <c r="BJ127" i="4"/>
  <c r="BJ128" i="4" s="1"/>
  <c r="BD127" i="4"/>
  <c r="BD128" i="4" s="1"/>
  <c r="AX127" i="4"/>
  <c r="AX128" i="4" s="1"/>
  <c r="AR127" i="4"/>
  <c r="AR128" i="4" s="1"/>
  <c r="AL127" i="4"/>
  <c r="AL128" i="4" s="1"/>
  <c r="AF127" i="4"/>
  <c r="AF128" i="4" s="1"/>
  <c r="Z127" i="4"/>
  <c r="T127" i="4"/>
  <c r="T128" i="4" s="1"/>
  <c r="N127" i="4"/>
  <c r="N128" i="4" s="1"/>
  <c r="M127" i="4"/>
  <c r="M128" i="4" s="1"/>
  <c r="L127" i="4"/>
  <c r="L128" i="4" s="1"/>
  <c r="K127" i="4"/>
  <c r="K128" i="4" s="1"/>
  <c r="J127" i="4"/>
  <c r="BU123" i="4"/>
  <c r="BT123" i="4"/>
  <c r="BS123" i="4"/>
  <c r="BR123" i="4"/>
  <c r="BQ123" i="4"/>
  <c r="BO123" i="4"/>
  <c r="BN123" i="4"/>
  <c r="BM123" i="4"/>
  <c r="BL123" i="4"/>
  <c r="BK123" i="4"/>
  <c r="BI123" i="4"/>
  <c r="BH123" i="4"/>
  <c r="BG123" i="4"/>
  <c r="BF123" i="4"/>
  <c r="BE123" i="4"/>
  <c r="BC123" i="4"/>
  <c r="BB123" i="4"/>
  <c r="BA123" i="4"/>
  <c r="AZ123" i="4"/>
  <c r="AY123" i="4"/>
  <c r="AW123" i="4"/>
  <c r="AV123" i="4"/>
  <c r="AU123" i="4"/>
  <c r="AT123" i="4"/>
  <c r="AS123" i="4"/>
  <c r="AQ123" i="4"/>
  <c r="AP123" i="4"/>
  <c r="AO123" i="4"/>
  <c r="AN123" i="4"/>
  <c r="AM123" i="4"/>
  <c r="AK123" i="4"/>
  <c r="AJ123" i="4"/>
  <c r="AI123" i="4"/>
  <c r="AH123" i="4"/>
  <c r="AG123" i="4"/>
  <c r="AE123" i="4"/>
  <c r="AD123" i="4"/>
  <c r="AC123" i="4"/>
  <c r="AB123" i="4"/>
  <c r="AA123" i="4"/>
  <c r="Y123" i="4"/>
  <c r="X123" i="4"/>
  <c r="W123" i="4"/>
  <c r="V123" i="4"/>
  <c r="U123" i="4"/>
  <c r="S123" i="4"/>
  <c r="R123" i="4"/>
  <c r="Q123" i="4"/>
  <c r="P123" i="4"/>
  <c r="O123" i="4"/>
  <c r="F123" i="4"/>
  <c r="E123" i="4"/>
  <c r="D123" i="4"/>
  <c r="C123" i="4"/>
  <c r="BV122" i="4"/>
  <c r="BV123" i="4" s="1"/>
  <c r="BP122" i="4"/>
  <c r="BP123" i="4" s="1"/>
  <c r="BJ122" i="4"/>
  <c r="BJ123" i="4" s="1"/>
  <c r="BD122" i="4"/>
  <c r="BD123" i="4" s="1"/>
  <c r="AX122" i="4"/>
  <c r="AX123" i="4" s="1"/>
  <c r="AR122" i="4"/>
  <c r="AR123" i="4" s="1"/>
  <c r="AL122" i="4"/>
  <c r="AL123" i="4" s="1"/>
  <c r="AF122" i="4"/>
  <c r="AF123" i="4" s="1"/>
  <c r="Z122" i="4"/>
  <c r="Z123" i="4" s="1"/>
  <c r="T122" i="4"/>
  <c r="T123" i="4" s="1"/>
  <c r="N122" i="4"/>
  <c r="N123" i="4" s="1"/>
  <c r="M122" i="4"/>
  <c r="M123" i="4" s="1"/>
  <c r="L122" i="4"/>
  <c r="L123" i="4" s="1"/>
  <c r="K122" i="4"/>
  <c r="K123" i="4" s="1"/>
  <c r="J122" i="4"/>
  <c r="BU118" i="4"/>
  <c r="BT118" i="4"/>
  <c r="BS118" i="4"/>
  <c r="BR118" i="4"/>
  <c r="BQ118" i="4"/>
  <c r="BO118" i="4"/>
  <c r="BN118" i="4"/>
  <c r="BM118" i="4"/>
  <c r="BL118" i="4"/>
  <c r="BK118" i="4"/>
  <c r="BI118" i="4"/>
  <c r="BH118" i="4"/>
  <c r="BG118" i="4"/>
  <c r="BF118" i="4"/>
  <c r="BE118" i="4"/>
  <c r="BC118" i="4"/>
  <c r="BB118" i="4"/>
  <c r="BA118" i="4"/>
  <c r="AZ118" i="4"/>
  <c r="AY118" i="4"/>
  <c r="AW118" i="4"/>
  <c r="AV118" i="4"/>
  <c r="AU118" i="4"/>
  <c r="AT118" i="4"/>
  <c r="AS118" i="4"/>
  <c r="AQ118" i="4"/>
  <c r="AP118" i="4"/>
  <c r="AO118" i="4"/>
  <c r="AN118" i="4"/>
  <c r="AM118" i="4"/>
  <c r="AK118" i="4"/>
  <c r="AJ118" i="4"/>
  <c r="AI118" i="4"/>
  <c r="AH118" i="4"/>
  <c r="AG118" i="4"/>
  <c r="AE118" i="4"/>
  <c r="AD118" i="4"/>
  <c r="AC118" i="4"/>
  <c r="AB118" i="4"/>
  <c r="AA118" i="4"/>
  <c r="Y118" i="4"/>
  <c r="X118" i="4"/>
  <c r="W118" i="4"/>
  <c r="V118" i="4"/>
  <c r="U118" i="4"/>
  <c r="S118" i="4"/>
  <c r="R118" i="4"/>
  <c r="Q118" i="4"/>
  <c r="P118" i="4"/>
  <c r="O118" i="4"/>
  <c r="F118" i="4"/>
  <c r="E118" i="4"/>
  <c r="D118" i="4"/>
  <c r="C118" i="4"/>
  <c r="BV117" i="4"/>
  <c r="BV118" i="4" s="1"/>
  <c r="BP117" i="4"/>
  <c r="BP118" i="4" s="1"/>
  <c r="BJ117" i="4"/>
  <c r="BJ118" i="4" s="1"/>
  <c r="BD117" i="4"/>
  <c r="BD118" i="4" s="1"/>
  <c r="AX117" i="4"/>
  <c r="AX118" i="4" s="1"/>
  <c r="AR117" i="4"/>
  <c r="AR118" i="4" s="1"/>
  <c r="AL117" i="4"/>
  <c r="AL118" i="4" s="1"/>
  <c r="AF117" i="4"/>
  <c r="AF118" i="4" s="1"/>
  <c r="Z117" i="4"/>
  <c r="Z118" i="4" s="1"/>
  <c r="T117" i="4"/>
  <c r="T118" i="4" s="1"/>
  <c r="N117" i="4"/>
  <c r="N118" i="4" s="1"/>
  <c r="M117" i="4"/>
  <c r="M118" i="4" s="1"/>
  <c r="L117" i="4"/>
  <c r="L118" i="4" s="1"/>
  <c r="K117" i="4"/>
  <c r="K118" i="4" s="1"/>
  <c r="J117" i="4"/>
  <c r="J118" i="4" s="1"/>
  <c r="BU113" i="4"/>
  <c r="BT113" i="4"/>
  <c r="BS113" i="4"/>
  <c r="BR113" i="4"/>
  <c r="BQ113" i="4"/>
  <c r="BO113" i="4"/>
  <c r="BN113" i="4"/>
  <c r="BM113" i="4"/>
  <c r="BL113" i="4"/>
  <c r="BK113" i="4"/>
  <c r="BI113" i="4"/>
  <c r="BH113" i="4"/>
  <c r="BG113" i="4"/>
  <c r="BF113" i="4"/>
  <c r="BE113" i="4"/>
  <c r="BC113" i="4"/>
  <c r="BB113" i="4"/>
  <c r="BA113" i="4"/>
  <c r="AZ113" i="4"/>
  <c r="AY113" i="4"/>
  <c r="AW113" i="4"/>
  <c r="AV113" i="4"/>
  <c r="AU113" i="4"/>
  <c r="AT113" i="4"/>
  <c r="AS113" i="4"/>
  <c r="AQ113" i="4"/>
  <c r="AP113" i="4"/>
  <c r="AO113" i="4"/>
  <c r="AN113" i="4"/>
  <c r="AM113" i="4"/>
  <c r="AK113" i="4"/>
  <c r="AJ113" i="4"/>
  <c r="AI113" i="4"/>
  <c r="AH113" i="4"/>
  <c r="AG113" i="4"/>
  <c r="AE113" i="4"/>
  <c r="AD113" i="4"/>
  <c r="AC113" i="4"/>
  <c r="AB113" i="4"/>
  <c r="AA113" i="4"/>
  <c r="Y113" i="4"/>
  <c r="X113" i="4"/>
  <c r="W113" i="4"/>
  <c r="V113" i="4"/>
  <c r="U113" i="4"/>
  <c r="S113" i="4"/>
  <c r="R113" i="4"/>
  <c r="Q113" i="4"/>
  <c r="P113" i="4"/>
  <c r="O113" i="4"/>
  <c r="F113" i="4"/>
  <c r="E113" i="4"/>
  <c r="D113" i="4"/>
  <c r="C113" i="4"/>
  <c r="BV112" i="4"/>
  <c r="BV113" i="4" s="1"/>
  <c r="BP112" i="4"/>
  <c r="BP113" i="4" s="1"/>
  <c r="BJ112" i="4"/>
  <c r="BJ113" i="4" s="1"/>
  <c r="BD112" i="4"/>
  <c r="BD113" i="4" s="1"/>
  <c r="AX112" i="4"/>
  <c r="AX113" i="4" s="1"/>
  <c r="AR112" i="4"/>
  <c r="AR113" i="4" s="1"/>
  <c r="AL112" i="4"/>
  <c r="AL113" i="4" s="1"/>
  <c r="AF112" i="4"/>
  <c r="AF113" i="4" s="1"/>
  <c r="Z112" i="4"/>
  <c r="Z113" i="4" s="1"/>
  <c r="T112" i="4"/>
  <c r="T113" i="4" s="1"/>
  <c r="N112" i="4"/>
  <c r="N113" i="4" s="1"/>
  <c r="M112" i="4"/>
  <c r="M113" i="4" s="1"/>
  <c r="L112" i="4"/>
  <c r="L113" i="4" s="1"/>
  <c r="K112" i="4"/>
  <c r="K113" i="4" s="1"/>
  <c r="J112" i="4"/>
  <c r="J113" i="4" s="1"/>
  <c r="BU108" i="4"/>
  <c r="BT108" i="4"/>
  <c r="BS108" i="4"/>
  <c r="BR108" i="4"/>
  <c r="BQ108" i="4"/>
  <c r="BO108" i="4"/>
  <c r="BN108" i="4"/>
  <c r="BM108" i="4"/>
  <c r="BL108" i="4"/>
  <c r="BK108" i="4"/>
  <c r="BI108" i="4"/>
  <c r="BH108" i="4"/>
  <c r="BG108" i="4"/>
  <c r="BF108" i="4"/>
  <c r="BE108" i="4"/>
  <c r="BC108" i="4"/>
  <c r="BB108" i="4"/>
  <c r="BA108" i="4"/>
  <c r="AZ108" i="4"/>
  <c r="AY108" i="4"/>
  <c r="AW108" i="4"/>
  <c r="AV108" i="4"/>
  <c r="AU108" i="4"/>
  <c r="AT108" i="4"/>
  <c r="AS108" i="4"/>
  <c r="AQ108" i="4"/>
  <c r="AP108" i="4"/>
  <c r="AO108" i="4"/>
  <c r="AN108" i="4"/>
  <c r="AM108" i="4"/>
  <c r="AK108" i="4"/>
  <c r="AJ108" i="4"/>
  <c r="AI108" i="4"/>
  <c r="AH108" i="4"/>
  <c r="AG108" i="4"/>
  <c r="AE108" i="4"/>
  <c r="AD108" i="4"/>
  <c r="AC108" i="4"/>
  <c r="AB108" i="4"/>
  <c r="AA108" i="4"/>
  <c r="Y108" i="4"/>
  <c r="X108" i="4"/>
  <c r="W108" i="4"/>
  <c r="V108" i="4"/>
  <c r="U108" i="4"/>
  <c r="S108" i="4"/>
  <c r="R108" i="4"/>
  <c r="Q108" i="4"/>
  <c r="P108" i="4"/>
  <c r="O108" i="4"/>
  <c r="F108" i="4"/>
  <c r="E108" i="4"/>
  <c r="D108" i="4"/>
  <c r="C108" i="4"/>
  <c r="BV107" i="4"/>
  <c r="BV108" i="4" s="1"/>
  <c r="BP107" i="4"/>
  <c r="BP108" i="4" s="1"/>
  <c r="BJ107" i="4"/>
  <c r="BJ108" i="4" s="1"/>
  <c r="BD107" i="4"/>
  <c r="BD108" i="4" s="1"/>
  <c r="AX107" i="4"/>
  <c r="AX108" i="4" s="1"/>
  <c r="AR107" i="4"/>
  <c r="AR108" i="4" s="1"/>
  <c r="AL107" i="4"/>
  <c r="AL108" i="4" s="1"/>
  <c r="AF107" i="4"/>
  <c r="AF108" i="4" s="1"/>
  <c r="Z107" i="4"/>
  <c r="Z108" i="4" s="1"/>
  <c r="T107" i="4"/>
  <c r="T108" i="4" s="1"/>
  <c r="N107" i="4"/>
  <c r="N108" i="4" s="1"/>
  <c r="M107" i="4"/>
  <c r="M108" i="4" s="1"/>
  <c r="L107" i="4"/>
  <c r="L108" i="4" s="1"/>
  <c r="K107" i="4"/>
  <c r="K108" i="4" s="1"/>
  <c r="J107" i="4"/>
  <c r="J108" i="4" s="1"/>
  <c r="BU104" i="4"/>
  <c r="BT104" i="4"/>
  <c r="BS104" i="4"/>
  <c r="BR104" i="4"/>
  <c r="BQ104" i="4"/>
  <c r="BO104" i="4"/>
  <c r="BN104" i="4"/>
  <c r="BM104" i="4"/>
  <c r="BL104" i="4"/>
  <c r="BK104" i="4"/>
  <c r="BI104" i="4"/>
  <c r="BH104" i="4"/>
  <c r="BG104" i="4"/>
  <c r="BF104" i="4"/>
  <c r="BE104" i="4"/>
  <c r="BC104" i="4"/>
  <c r="BB104" i="4"/>
  <c r="BA104" i="4"/>
  <c r="AZ104" i="4"/>
  <c r="AY104" i="4"/>
  <c r="AW104" i="4"/>
  <c r="AV104" i="4"/>
  <c r="AU104" i="4"/>
  <c r="AT104" i="4"/>
  <c r="AS104" i="4"/>
  <c r="AQ104" i="4"/>
  <c r="AP104" i="4"/>
  <c r="AO104" i="4"/>
  <c r="AN104" i="4"/>
  <c r="AM104" i="4"/>
  <c r="AK104" i="4"/>
  <c r="AJ104" i="4"/>
  <c r="AI104" i="4"/>
  <c r="AH104" i="4"/>
  <c r="AG104" i="4"/>
  <c r="AE104" i="4"/>
  <c r="AD104" i="4"/>
  <c r="AC104" i="4"/>
  <c r="AB104" i="4"/>
  <c r="AA104" i="4"/>
  <c r="Y104" i="4"/>
  <c r="X104" i="4"/>
  <c r="W104" i="4"/>
  <c r="V104" i="4"/>
  <c r="U104" i="4"/>
  <c r="S104" i="4"/>
  <c r="R104" i="4"/>
  <c r="Q104" i="4"/>
  <c r="P104" i="4"/>
  <c r="O104" i="4"/>
  <c r="F104" i="4"/>
  <c r="E104" i="4"/>
  <c r="D104" i="4"/>
  <c r="C104" i="4"/>
  <c r="BV103" i="4"/>
  <c r="BV104" i="4" s="1"/>
  <c r="BP103" i="4"/>
  <c r="BP104" i="4" s="1"/>
  <c r="BJ103" i="4"/>
  <c r="BJ104" i="4" s="1"/>
  <c r="BD103" i="4"/>
  <c r="BD104" i="4" s="1"/>
  <c r="AX103" i="4"/>
  <c r="AX104" i="4" s="1"/>
  <c r="AR103" i="4"/>
  <c r="AR104" i="4" s="1"/>
  <c r="AL103" i="4"/>
  <c r="AL104" i="4" s="1"/>
  <c r="AF103" i="4"/>
  <c r="AF104" i="4" s="1"/>
  <c r="Z103" i="4"/>
  <c r="Z104" i="4" s="1"/>
  <c r="T103" i="4"/>
  <c r="T104" i="4" s="1"/>
  <c r="N103" i="4"/>
  <c r="N104" i="4" s="1"/>
  <c r="M103" i="4"/>
  <c r="M104" i="4" s="1"/>
  <c r="L103" i="4"/>
  <c r="L104" i="4" s="1"/>
  <c r="K103" i="4"/>
  <c r="K104" i="4" s="1"/>
  <c r="J103" i="4"/>
  <c r="J104" i="4" s="1"/>
  <c r="BU99" i="4"/>
  <c r="BT99" i="4"/>
  <c r="BS99" i="4"/>
  <c r="BR99" i="4"/>
  <c r="BQ99" i="4"/>
  <c r="BO99" i="4"/>
  <c r="BN99" i="4"/>
  <c r="BM99" i="4"/>
  <c r="BL99" i="4"/>
  <c r="BK99" i="4"/>
  <c r="BI99" i="4"/>
  <c r="BH99" i="4"/>
  <c r="BG99" i="4"/>
  <c r="BF99" i="4"/>
  <c r="BE99" i="4"/>
  <c r="BC99" i="4"/>
  <c r="BB99" i="4"/>
  <c r="BA99" i="4"/>
  <c r="AZ99" i="4"/>
  <c r="AY99" i="4"/>
  <c r="AW99" i="4"/>
  <c r="AV99" i="4"/>
  <c r="AU99" i="4"/>
  <c r="AT99" i="4"/>
  <c r="AS99" i="4"/>
  <c r="AQ99" i="4"/>
  <c r="AP99" i="4"/>
  <c r="AO99" i="4"/>
  <c r="AN99" i="4"/>
  <c r="AM99" i="4"/>
  <c r="AK99" i="4"/>
  <c r="AJ99" i="4"/>
  <c r="AI99" i="4"/>
  <c r="AH99" i="4"/>
  <c r="AG99" i="4"/>
  <c r="AE99" i="4"/>
  <c r="AD99" i="4"/>
  <c r="AC99" i="4"/>
  <c r="AB99" i="4"/>
  <c r="AA99" i="4"/>
  <c r="Y99" i="4"/>
  <c r="X99" i="4"/>
  <c r="W99" i="4"/>
  <c r="V99" i="4"/>
  <c r="U99" i="4"/>
  <c r="S99" i="4"/>
  <c r="R99" i="4"/>
  <c r="Q99" i="4"/>
  <c r="P99" i="4"/>
  <c r="O99" i="4"/>
  <c r="F99" i="4"/>
  <c r="E99" i="4"/>
  <c r="D99" i="4"/>
  <c r="C99" i="4"/>
  <c r="BV98" i="4"/>
  <c r="BV99" i="4" s="1"/>
  <c r="BP98" i="4"/>
  <c r="BP99" i="4" s="1"/>
  <c r="BJ98" i="4"/>
  <c r="BJ99" i="4" s="1"/>
  <c r="BD98" i="4"/>
  <c r="BD99" i="4" s="1"/>
  <c r="AX98" i="4"/>
  <c r="AX99" i="4" s="1"/>
  <c r="AR98" i="4"/>
  <c r="AR99" i="4" s="1"/>
  <c r="AL98" i="4"/>
  <c r="AL99" i="4" s="1"/>
  <c r="AF98" i="4"/>
  <c r="AF99" i="4" s="1"/>
  <c r="Z98" i="4"/>
  <c r="Z99" i="4" s="1"/>
  <c r="T98" i="4"/>
  <c r="T99" i="4" s="1"/>
  <c r="N98" i="4"/>
  <c r="N99" i="4" s="1"/>
  <c r="M98" i="4"/>
  <c r="M99" i="4" s="1"/>
  <c r="L98" i="4"/>
  <c r="L99" i="4" s="1"/>
  <c r="K98" i="4"/>
  <c r="K99" i="4" s="1"/>
  <c r="J98" i="4"/>
  <c r="J99" i="4" s="1"/>
  <c r="BU94" i="4"/>
  <c r="BT94" i="4"/>
  <c r="BS94" i="4"/>
  <c r="BR94" i="4"/>
  <c r="BQ94" i="4"/>
  <c r="BO94" i="4"/>
  <c r="BN94" i="4"/>
  <c r="BM94" i="4"/>
  <c r="BL94" i="4"/>
  <c r="BK94" i="4"/>
  <c r="BI94" i="4"/>
  <c r="BH94" i="4"/>
  <c r="BG94" i="4"/>
  <c r="BF94" i="4"/>
  <c r="BE94" i="4"/>
  <c r="BC94" i="4"/>
  <c r="BB94" i="4"/>
  <c r="BA94" i="4"/>
  <c r="AZ94" i="4"/>
  <c r="AY94" i="4"/>
  <c r="AW94" i="4"/>
  <c r="AV94" i="4"/>
  <c r="AU94" i="4"/>
  <c r="AT94" i="4"/>
  <c r="AS94" i="4"/>
  <c r="AQ94" i="4"/>
  <c r="AP94" i="4"/>
  <c r="AO94" i="4"/>
  <c r="AN94" i="4"/>
  <c r="AM94" i="4"/>
  <c r="AK94" i="4"/>
  <c r="AJ94" i="4"/>
  <c r="AI94" i="4"/>
  <c r="AH94" i="4"/>
  <c r="AG94" i="4"/>
  <c r="AE94" i="4"/>
  <c r="AD94" i="4"/>
  <c r="AC94" i="4"/>
  <c r="AB94" i="4"/>
  <c r="AA94" i="4"/>
  <c r="Y94" i="4"/>
  <c r="X94" i="4"/>
  <c r="W94" i="4"/>
  <c r="V94" i="4"/>
  <c r="U94" i="4"/>
  <c r="S94" i="4"/>
  <c r="R94" i="4"/>
  <c r="Q94" i="4"/>
  <c r="P94" i="4"/>
  <c r="O94" i="4"/>
  <c r="F94" i="4"/>
  <c r="E94" i="4"/>
  <c r="D94" i="4"/>
  <c r="C94" i="4"/>
  <c r="BV94" i="4"/>
  <c r="BP94" i="4"/>
  <c r="BJ94" i="4"/>
  <c r="BD94" i="4"/>
  <c r="AX94" i="4"/>
  <c r="AR94" i="4"/>
  <c r="AL94" i="4"/>
  <c r="AF94" i="4"/>
  <c r="Z94" i="4"/>
  <c r="T94" i="4"/>
  <c r="N94" i="4"/>
  <c r="M94" i="4"/>
  <c r="L94" i="4"/>
  <c r="K94" i="4"/>
  <c r="J94" i="4"/>
  <c r="BU89" i="4"/>
  <c r="BT89" i="4"/>
  <c r="BS89" i="4"/>
  <c r="BR89" i="4"/>
  <c r="BQ89" i="4"/>
  <c r="BO89" i="4"/>
  <c r="BN89" i="4"/>
  <c r="BM89" i="4"/>
  <c r="BL89" i="4"/>
  <c r="BK89" i="4"/>
  <c r="BI89" i="4"/>
  <c r="BH89" i="4"/>
  <c r="BG89" i="4"/>
  <c r="BF89" i="4"/>
  <c r="BE89" i="4"/>
  <c r="BC89" i="4"/>
  <c r="BB89" i="4"/>
  <c r="BA89" i="4"/>
  <c r="AZ89" i="4"/>
  <c r="AY89" i="4"/>
  <c r="AW89" i="4"/>
  <c r="AV89" i="4"/>
  <c r="AU89" i="4"/>
  <c r="AT89" i="4"/>
  <c r="AS89" i="4"/>
  <c r="AQ89" i="4"/>
  <c r="AP89" i="4"/>
  <c r="AO89" i="4"/>
  <c r="AN89" i="4"/>
  <c r="AM89" i="4"/>
  <c r="AK89" i="4"/>
  <c r="AJ89" i="4"/>
  <c r="AI89" i="4"/>
  <c r="AH89" i="4"/>
  <c r="AG89" i="4"/>
  <c r="AE89" i="4"/>
  <c r="AD89" i="4"/>
  <c r="AC89" i="4"/>
  <c r="AB89" i="4"/>
  <c r="AA89" i="4"/>
  <c r="Y89" i="4"/>
  <c r="X89" i="4"/>
  <c r="W89" i="4"/>
  <c r="V89" i="4"/>
  <c r="U89" i="4"/>
  <c r="S89" i="4"/>
  <c r="R89" i="4"/>
  <c r="Q89" i="4"/>
  <c r="P89" i="4"/>
  <c r="O89" i="4"/>
  <c r="F89" i="4"/>
  <c r="E89" i="4"/>
  <c r="D89" i="4"/>
  <c r="C89" i="4"/>
  <c r="BV89" i="4"/>
  <c r="BP89" i="4"/>
  <c r="BJ89" i="4"/>
  <c r="BD89" i="4"/>
  <c r="AX89" i="4"/>
  <c r="AR89" i="4"/>
  <c r="AL89" i="4"/>
  <c r="AF89" i="4"/>
  <c r="Z89" i="4"/>
  <c r="T89" i="4"/>
  <c r="N89" i="4"/>
  <c r="M89" i="4"/>
  <c r="L89" i="4"/>
  <c r="K89" i="4"/>
  <c r="J89" i="4"/>
  <c r="BU83" i="4"/>
  <c r="BT83" i="4"/>
  <c r="BS83" i="4"/>
  <c r="BR83" i="4"/>
  <c r="BQ83" i="4"/>
  <c r="BO83" i="4"/>
  <c r="BN83" i="4"/>
  <c r="BM83" i="4"/>
  <c r="BL83" i="4"/>
  <c r="BK83" i="4"/>
  <c r="BI83" i="4"/>
  <c r="BH83" i="4"/>
  <c r="BG83" i="4"/>
  <c r="BF83" i="4"/>
  <c r="BE83" i="4"/>
  <c r="BC83" i="4"/>
  <c r="BB83" i="4"/>
  <c r="BA83" i="4"/>
  <c r="AZ83" i="4"/>
  <c r="AY83" i="4"/>
  <c r="AW83" i="4"/>
  <c r="AV83" i="4"/>
  <c r="AU83" i="4"/>
  <c r="AT83" i="4"/>
  <c r="AS83" i="4"/>
  <c r="AQ83" i="4"/>
  <c r="AP83" i="4"/>
  <c r="AO83" i="4"/>
  <c r="AN83" i="4"/>
  <c r="AM83" i="4"/>
  <c r="AK83" i="4"/>
  <c r="AJ83" i="4"/>
  <c r="AI83" i="4"/>
  <c r="AH83" i="4"/>
  <c r="AG83" i="4"/>
  <c r="AE83" i="4"/>
  <c r="AD83" i="4"/>
  <c r="AC83" i="4"/>
  <c r="AB83" i="4"/>
  <c r="AA83" i="4"/>
  <c r="Y83" i="4"/>
  <c r="X83" i="4"/>
  <c r="W83" i="4"/>
  <c r="V83" i="4"/>
  <c r="U83" i="4"/>
  <c r="S83" i="4"/>
  <c r="R83" i="4"/>
  <c r="Q83" i="4"/>
  <c r="P83" i="4"/>
  <c r="O83" i="4"/>
  <c r="N85" i="4"/>
  <c r="M85" i="4"/>
  <c r="L85" i="4"/>
  <c r="K85" i="4"/>
  <c r="J85" i="4"/>
  <c r="G85" i="4"/>
  <c r="N81" i="4"/>
  <c r="M81" i="4"/>
  <c r="L81" i="4"/>
  <c r="K81" i="4"/>
  <c r="J81" i="4"/>
  <c r="G81" i="4"/>
  <c r="N80" i="4"/>
  <c r="M80" i="4"/>
  <c r="L80" i="4"/>
  <c r="K80" i="4"/>
  <c r="J80" i="4"/>
  <c r="G80" i="4"/>
  <c r="BV79" i="4"/>
  <c r="BP79" i="4"/>
  <c r="BJ79" i="4"/>
  <c r="BD79" i="4"/>
  <c r="AX79" i="4"/>
  <c r="AR79" i="4"/>
  <c r="AL79" i="4"/>
  <c r="AF79" i="4"/>
  <c r="Z79" i="4"/>
  <c r="T79" i="4"/>
  <c r="N79" i="4"/>
  <c r="M79" i="4"/>
  <c r="L79" i="4"/>
  <c r="K79" i="4"/>
  <c r="J79" i="4"/>
  <c r="BV78" i="4"/>
  <c r="BP78" i="4"/>
  <c r="BJ78" i="4"/>
  <c r="BJ66" i="4" s="1"/>
  <c r="BD78" i="4"/>
  <c r="BD66" i="4" s="1"/>
  <c r="AX78" i="4"/>
  <c r="AX66" i="4" s="1"/>
  <c r="AR78" i="4"/>
  <c r="AL78" i="4"/>
  <c r="AF78" i="4"/>
  <c r="AF66" i="4" s="1"/>
  <c r="Z78" i="4"/>
  <c r="Z66" i="4" s="1"/>
  <c r="T78" i="4"/>
  <c r="N78" i="4"/>
  <c r="M78" i="4"/>
  <c r="L78" i="4"/>
  <c r="K78" i="4"/>
  <c r="J78" i="4"/>
  <c r="BV58" i="4"/>
  <c r="BP58" i="4"/>
  <c r="BJ58" i="4"/>
  <c r="BD58" i="4"/>
  <c r="AX58" i="4"/>
  <c r="AR58" i="4"/>
  <c r="AL58" i="4"/>
  <c r="AF58" i="4"/>
  <c r="Z58" i="4"/>
  <c r="T58" i="4"/>
  <c r="N58" i="4"/>
  <c r="M58" i="4"/>
  <c r="L58" i="4"/>
  <c r="K58" i="4"/>
  <c r="J58" i="4"/>
  <c r="BV57" i="4"/>
  <c r="BP57" i="4"/>
  <c r="BJ57" i="4"/>
  <c r="BD57" i="4"/>
  <c r="AX57" i="4"/>
  <c r="AR57" i="4"/>
  <c r="AL57" i="4"/>
  <c r="AF57" i="4"/>
  <c r="Z57" i="4"/>
  <c r="T57" i="4"/>
  <c r="N57" i="4"/>
  <c r="M57" i="4"/>
  <c r="L57" i="4"/>
  <c r="K57" i="4"/>
  <c r="J57" i="4"/>
  <c r="BV56" i="4"/>
  <c r="BP56" i="4"/>
  <c r="BJ56" i="4"/>
  <c r="BD56" i="4"/>
  <c r="AX56" i="4"/>
  <c r="AR56" i="4"/>
  <c r="AL56" i="4"/>
  <c r="AF56" i="4"/>
  <c r="Z56" i="4"/>
  <c r="T56" i="4"/>
  <c r="N56" i="4"/>
  <c r="M56" i="4"/>
  <c r="L56" i="4"/>
  <c r="K56" i="4"/>
  <c r="J56" i="4"/>
  <c r="BV72" i="4"/>
  <c r="BP72" i="4"/>
  <c r="BJ72" i="4"/>
  <c r="BD72" i="4"/>
  <c r="AX72" i="4"/>
  <c r="AR72" i="4"/>
  <c r="AL72" i="4"/>
  <c r="AF72" i="4"/>
  <c r="Z72" i="4"/>
  <c r="T72" i="4"/>
  <c r="N72" i="4"/>
  <c r="M72" i="4"/>
  <c r="L72" i="4"/>
  <c r="K72" i="4"/>
  <c r="J72" i="4"/>
  <c r="BV71" i="4"/>
  <c r="BP71" i="4"/>
  <c r="BJ71" i="4"/>
  <c r="BD71" i="4"/>
  <c r="AX71" i="4"/>
  <c r="AR71" i="4"/>
  <c r="AL71" i="4"/>
  <c r="AF71" i="4"/>
  <c r="Z71" i="4"/>
  <c r="T71" i="4"/>
  <c r="N71" i="4"/>
  <c r="M71" i="4"/>
  <c r="L71" i="4"/>
  <c r="K71" i="4"/>
  <c r="J71" i="4"/>
  <c r="BV55" i="4"/>
  <c r="BP55" i="4"/>
  <c r="BJ55" i="4"/>
  <c r="BD55" i="4"/>
  <c r="AX55" i="4"/>
  <c r="AR55" i="4"/>
  <c r="AL55" i="4"/>
  <c r="AF55" i="4"/>
  <c r="Z55" i="4"/>
  <c r="T55" i="4"/>
  <c r="N55" i="4"/>
  <c r="M55" i="4"/>
  <c r="L55" i="4"/>
  <c r="K55" i="4"/>
  <c r="J55" i="4"/>
  <c r="BV70" i="4"/>
  <c r="BP70" i="4"/>
  <c r="BJ70" i="4"/>
  <c r="BD70" i="4"/>
  <c r="AX70" i="4"/>
  <c r="AR70" i="4"/>
  <c r="AL70" i="4"/>
  <c r="AF70" i="4"/>
  <c r="Z70" i="4"/>
  <c r="T70" i="4"/>
  <c r="N70" i="4"/>
  <c r="M70" i="4"/>
  <c r="L70" i="4"/>
  <c r="K70" i="4"/>
  <c r="J70" i="4"/>
  <c r="BV69" i="4"/>
  <c r="BP69" i="4"/>
  <c r="BJ69" i="4"/>
  <c r="BD69" i="4"/>
  <c r="AX69" i="4"/>
  <c r="AR69" i="4"/>
  <c r="AL69" i="4"/>
  <c r="AL66" i="4" s="1"/>
  <c r="AF69" i="4"/>
  <c r="Z69" i="4"/>
  <c r="T69" i="4"/>
  <c r="N69" i="4"/>
  <c r="N66" i="4" s="1"/>
  <c r="M69" i="4"/>
  <c r="L69" i="4"/>
  <c r="K69" i="4"/>
  <c r="J69" i="4"/>
  <c r="BV68" i="4"/>
  <c r="BP68" i="4"/>
  <c r="BJ68" i="4"/>
  <c r="BD68" i="4"/>
  <c r="AX68" i="4"/>
  <c r="AR68" i="4"/>
  <c r="AL68" i="4"/>
  <c r="AF68" i="4"/>
  <c r="Z68" i="4"/>
  <c r="T68" i="4"/>
  <c r="N68" i="4"/>
  <c r="M68" i="4"/>
  <c r="L68" i="4"/>
  <c r="K68" i="4"/>
  <c r="J68" i="4"/>
  <c r="BV54" i="4"/>
  <c r="BP54" i="4"/>
  <c r="BJ54" i="4"/>
  <c r="BD54" i="4"/>
  <c r="AX54" i="4"/>
  <c r="AR54" i="4"/>
  <c r="AL54" i="4"/>
  <c r="AF54" i="4"/>
  <c r="Z54" i="4"/>
  <c r="T54" i="4"/>
  <c r="N54" i="4"/>
  <c r="M54" i="4"/>
  <c r="L54" i="4"/>
  <c r="K54" i="4"/>
  <c r="J54" i="4"/>
  <c r="BV67" i="4"/>
  <c r="BP67" i="4"/>
  <c r="BJ67" i="4"/>
  <c r="BD67" i="4"/>
  <c r="AX67" i="4"/>
  <c r="AR67" i="4"/>
  <c r="AL67" i="4"/>
  <c r="AF67" i="4"/>
  <c r="Z67" i="4"/>
  <c r="T67" i="4"/>
  <c r="N67" i="4"/>
  <c r="M67" i="4"/>
  <c r="L67" i="4"/>
  <c r="K67" i="4"/>
  <c r="J67" i="4"/>
  <c r="BV53" i="4"/>
  <c r="BP53" i="4"/>
  <c r="BJ53" i="4"/>
  <c r="BD53" i="4"/>
  <c r="AX53" i="4"/>
  <c r="AR53" i="4"/>
  <c r="AL53" i="4"/>
  <c r="AF53" i="4"/>
  <c r="Z53" i="4"/>
  <c r="T53" i="4"/>
  <c r="N53" i="4"/>
  <c r="M53" i="4"/>
  <c r="L53" i="4"/>
  <c r="K53" i="4"/>
  <c r="J53" i="4"/>
  <c r="BV52" i="4"/>
  <c r="BP52" i="4"/>
  <c r="BJ52" i="4"/>
  <c r="BD52" i="4"/>
  <c r="AX52" i="4"/>
  <c r="AR52" i="4"/>
  <c r="AL52" i="4"/>
  <c r="AF52" i="4"/>
  <c r="Z52" i="4"/>
  <c r="T52" i="4"/>
  <c r="N52" i="4"/>
  <c r="M52" i="4"/>
  <c r="L52" i="4"/>
  <c r="K52" i="4"/>
  <c r="J52" i="4"/>
  <c r="BV59" i="4"/>
  <c r="BP59" i="4"/>
  <c r="BJ59" i="4"/>
  <c r="BD59" i="4"/>
  <c r="AX59" i="4"/>
  <c r="AR59" i="4"/>
  <c r="AL59" i="4"/>
  <c r="AF59" i="4"/>
  <c r="Z59" i="4"/>
  <c r="T59" i="4"/>
  <c r="N59" i="4"/>
  <c r="M59" i="4"/>
  <c r="L59" i="4"/>
  <c r="K59" i="4"/>
  <c r="J59" i="4"/>
  <c r="BV62" i="4"/>
  <c r="BP62" i="4"/>
  <c r="BJ62" i="4"/>
  <c r="BD62" i="4"/>
  <c r="AX62" i="4"/>
  <c r="AR62" i="4"/>
  <c r="AL62" i="4"/>
  <c r="AF62" i="4"/>
  <c r="Z62" i="4"/>
  <c r="T62" i="4"/>
  <c r="N62" i="4"/>
  <c r="M62" i="4"/>
  <c r="L62" i="4"/>
  <c r="K62" i="4"/>
  <c r="J62" i="4"/>
  <c r="BV50" i="4"/>
  <c r="BP50" i="4"/>
  <c r="BJ50" i="4"/>
  <c r="BD50" i="4"/>
  <c r="AX50" i="4"/>
  <c r="AR50" i="4"/>
  <c r="AL50" i="4"/>
  <c r="AF50" i="4"/>
  <c r="Z50" i="4"/>
  <c r="T50" i="4"/>
  <c r="N50" i="4"/>
  <c r="M50" i="4"/>
  <c r="L50" i="4"/>
  <c r="K50" i="4"/>
  <c r="J50" i="4"/>
  <c r="BV48" i="4"/>
  <c r="BP48" i="4"/>
  <c r="BJ48" i="4"/>
  <c r="BD48" i="4"/>
  <c r="AX48" i="4"/>
  <c r="AR48" i="4"/>
  <c r="AL48" i="4"/>
  <c r="AF48" i="4"/>
  <c r="Z48" i="4"/>
  <c r="T48" i="4"/>
  <c r="N48" i="4"/>
  <c r="M48" i="4"/>
  <c r="L48" i="4"/>
  <c r="K48" i="4"/>
  <c r="J48" i="4"/>
  <c r="BV47" i="4"/>
  <c r="BP47" i="4"/>
  <c r="BJ47" i="4"/>
  <c r="BD47" i="4"/>
  <c r="AX47" i="4"/>
  <c r="AR47" i="4"/>
  <c r="AL47" i="4"/>
  <c r="AF47" i="4"/>
  <c r="Z47" i="4"/>
  <c r="T47" i="4"/>
  <c r="N47" i="4"/>
  <c r="M47" i="4"/>
  <c r="L47" i="4"/>
  <c r="K47" i="4"/>
  <c r="J47" i="4"/>
  <c r="BV46" i="4"/>
  <c r="BP46" i="4"/>
  <c r="BJ46" i="4"/>
  <c r="BD46" i="4"/>
  <c r="AX46" i="4"/>
  <c r="AR46" i="4"/>
  <c r="AL46" i="4"/>
  <c r="AF46" i="4"/>
  <c r="Z46" i="4"/>
  <c r="T46" i="4"/>
  <c r="N46" i="4"/>
  <c r="M46" i="4"/>
  <c r="L46" i="4"/>
  <c r="K46" i="4"/>
  <c r="J46" i="4"/>
  <c r="BV45" i="4"/>
  <c r="BP45" i="4"/>
  <c r="BJ45" i="4"/>
  <c r="BD45" i="4"/>
  <c r="AX45" i="4"/>
  <c r="AR45" i="4"/>
  <c r="AL45" i="4"/>
  <c r="AF45" i="4"/>
  <c r="Z45" i="4"/>
  <c r="T45" i="4"/>
  <c r="N45" i="4"/>
  <c r="M45" i="4"/>
  <c r="L45" i="4"/>
  <c r="K45" i="4"/>
  <c r="J45" i="4"/>
  <c r="BV43" i="4"/>
  <c r="BP43" i="4"/>
  <c r="BJ43" i="4"/>
  <c r="BD43" i="4"/>
  <c r="AX43" i="4"/>
  <c r="AR43" i="4"/>
  <c r="AL43" i="4"/>
  <c r="AF43" i="4"/>
  <c r="Z43" i="4"/>
  <c r="T43" i="4"/>
  <c r="N43" i="4"/>
  <c r="M43" i="4"/>
  <c r="L43" i="4"/>
  <c r="K43" i="4"/>
  <c r="J43" i="4"/>
  <c r="BV42" i="4"/>
  <c r="BP42" i="4"/>
  <c r="BJ42" i="4"/>
  <c r="BD42" i="4"/>
  <c r="AX42" i="4"/>
  <c r="AR42" i="4"/>
  <c r="AL42" i="4"/>
  <c r="AF42" i="4"/>
  <c r="Z42" i="4"/>
  <c r="T42" i="4"/>
  <c r="N42" i="4"/>
  <c r="M42" i="4"/>
  <c r="L42" i="4"/>
  <c r="K42" i="4"/>
  <c r="J42" i="4"/>
  <c r="BV41" i="4"/>
  <c r="BP41" i="4"/>
  <c r="BJ41" i="4"/>
  <c r="BD41" i="4"/>
  <c r="AX41" i="4"/>
  <c r="AR41" i="4"/>
  <c r="AL41" i="4"/>
  <c r="AF41" i="4"/>
  <c r="Z41" i="4"/>
  <c r="T41" i="4"/>
  <c r="N41" i="4"/>
  <c r="M41" i="4"/>
  <c r="L41" i="4"/>
  <c r="K41" i="4"/>
  <c r="J41" i="4"/>
  <c r="BV40" i="4"/>
  <c r="BP40" i="4"/>
  <c r="BJ40" i="4"/>
  <c r="BD40" i="4"/>
  <c r="AX40" i="4"/>
  <c r="AR40" i="4"/>
  <c r="AL40" i="4"/>
  <c r="AF40" i="4"/>
  <c r="Z40" i="4"/>
  <c r="T40" i="4"/>
  <c r="N40" i="4"/>
  <c r="M40" i="4"/>
  <c r="L40" i="4"/>
  <c r="K40" i="4"/>
  <c r="J40" i="4"/>
  <c r="BV39" i="4"/>
  <c r="BP39" i="4"/>
  <c r="BJ39" i="4"/>
  <c r="BD39" i="4"/>
  <c r="AX39" i="4"/>
  <c r="AR39" i="4"/>
  <c r="AL39" i="4"/>
  <c r="AF39" i="4"/>
  <c r="Z39" i="4"/>
  <c r="T39" i="4"/>
  <c r="N39" i="4"/>
  <c r="M39" i="4"/>
  <c r="L39" i="4"/>
  <c r="K39" i="4"/>
  <c r="J39" i="4"/>
  <c r="BV38" i="4"/>
  <c r="BP38" i="4"/>
  <c r="BJ38" i="4"/>
  <c r="BD38" i="4"/>
  <c r="AX38" i="4"/>
  <c r="AR38" i="4"/>
  <c r="AL38" i="4"/>
  <c r="AF38" i="4"/>
  <c r="Z38" i="4"/>
  <c r="T38" i="4"/>
  <c r="N38" i="4"/>
  <c r="M38" i="4"/>
  <c r="L38" i="4"/>
  <c r="K38" i="4"/>
  <c r="J38" i="4"/>
  <c r="BV37" i="4"/>
  <c r="BP37" i="4"/>
  <c r="BJ37" i="4"/>
  <c r="BD37" i="4"/>
  <c r="AX37" i="4"/>
  <c r="AR37" i="4"/>
  <c r="AL37" i="4"/>
  <c r="AF37" i="4"/>
  <c r="Z37" i="4"/>
  <c r="T37" i="4"/>
  <c r="N37" i="4"/>
  <c r="M37" i="4"/>
  <c r="L37" i="4"/>
  <c r="K37" i="4"/>
  <c r="J37" i="4"/>
  <c r="BV36" i="4"/>
  <c r="BP36" i="4"/>
  <c r="BJ36" i="4"/>
  <c r="BD36" i="4"/>
  <c r="AX36" i="4"/>
  <c r="AR36" i="4"/>
  <c r="AL36" i="4"/>
  <c r="AF36" i="4"/>
  <c r="Z36" i="4"/>
  <c r="T36" i="4"/>
  <c r="N36" i="4"/>
  <c r="M36" i="4"/>
  <c r="L36" i="4"/>
  <c r="K36" i="4"/>
  <c r="J36" i="4"/>
  <c r="BV35" i="4"/>
  <c r="BP35" i="4"/>
  <c r="BJ35" i="4"/>
  <c r="BD35" i="4"/>
  <c r="AX35" i="4"/>
  <c r="AR35" i="4"/>
  <c r="AL35" i="4"/>
  <c r="AF35" i="4"/>
  <c r="Z35" i="4"/>
  <c r="T35" i="4"/>
  <c r="N35" i="4"/>
  <c r="M35" i="4"/>
  <c r="L35" i="4"/>
  <c r="K35" i="4"/>
  <c r="J35" i="4"/>
  <c r="BV34" i="4"/>
  <c r="BP34" i="4"/>
  <c r="BJ34" i="4"/>
  <c r="BD34" i="4"/>
  <c r="AX34" i="4"/>
  <c r="AR34" i="4"/>
  <c r="AL34" i="4"/>
  <c r="AF34" i="4"/>
  <c r="Z34" i="4"/>
  <c r="T34" i="4"/>
  <c r="N34" i="4"/>
  <c r="M34" i="4"/>
  <c r="L34" i="4"/>
  <c r="K34" i="4"/>
  <c r="J34" i="4"/>
  <c r="BV33" i="4"/>
  <c r="BP33" i="4"/>
  <c r="BJ33" i="4"/>
  <c r="BD33" i="4"/>
  <c r="AX33" i="4"/>
  <c r="AR33" i="4"/>
  <c r="AL33" i="4"/>
  <c r="AF33" i="4"/>
  <c r="Z33" i="4"/>
  <c r="T33" i="4"/>
  <c r="N33" i="4"/>
  <c r="M33" i="4"/>
  <c r="L33" i="4"/>
  <c r="K33" i="4"/>
  <c r="J33" i="4"/>
  <c r="BJ32" i="4"/>
  <c r="BD32" i="4"/>
  <c r="AX32" i="4"/>
  <c r="AR32" i="4"/>
  <c r="AL32" i="4"/>
  <c r="AF32" i="4"/>
  <c r="Z32" i="4"/>
  <c r="T32" i="4"/>
  <c r="N32" i="4"/>
  <c r="M32" i="4"/>
  <c r="L32" i="4"/>
  <c r="K32" i="4"/>
  <c r="J32" i="4"/>
  <c r="BV30" i="4"/>
  <c r="BP30" i="4"/>
  <c r="BJ30" i="4"/>
  <c r="BD30" i="4"/>
  <c r="AL30" i="4"/>
  <c r="Z30" i="4"/>
  <c r="T30" i="4"/>
  <c r="N30" i="4"/>
  <c r="M30" i="4"/>
  <c r="L30" i="4"/>
  <c r="K30" i="4"/>
  <c r="J30" i="4"/>
  <c r="BV29" i="4"/>
  <c r="BP29" i="4"/>
  <c r="BJ29" i="4"/>
  <c r="BD29" i="4"/>
  <c r="AX29" i="4"/>
  <c r="AR29" i="4"/>
  <c r="AL29" i="4"/>
  <c r="AF29" i="4"/>
  <c r="Z29" i="4"/>
  <c r="T29" i="4"/>
  <c r="N29" i="4"/>
  <c r="M29" i="4"/>
  <c r="L29" i="4"/>
  <c r="K29" i="4"/>
  <c r="J29" i="4"/>
  <c r="BV28" i="4"/>
  <c r="BP28" i="4"/>
  <c r="BJ28" i="4"/>
  <c r="BD28" i="4"/>
  <c r="AX28" i="4"/>
  <c r="AR28" i="4"/>
  <c r="AL28" i="4"/>
  <c r="AF28" i="4"/>
  <c r="Z28" i="4"/>
  <c r="T28" i="4"/>
  <c r="N28" i="4"/>
  <c r="M28" i="4"/>
  <c r="L28" i="4"/>
  <c r="K28" i="4"/>
  <c r="J28" i="4"/>
  <c r="BV27" i="4"/>
  <c r="BP27" i="4"/>
  <c r="BJ27" i="4"/>
  <c r="BD27" i="4"/>
  <c r="AX27" i="4"/>
  <c r="AR27" i="4"/>
  <c r="AL27" i="4"/>
  <c r="AF27" i="4"/>
  <c r="Z27" i="4"/>
  <c r="T27" i="4"/>
  <c r="N27" i="4"/>
  <c r="M27" i="4"/>
  <c r="L27" i="4"/>
  <c r="K27" i="4"/>
  <c r="J27" i="4"/>
  <c r="BV26" i="4"/>
  <c r="BP26" i="4"/>
  <c r="BJ26" i="4"/>
  <c r="BD26" i="4"/>
  <c r="AX26" i="4"/>
  <c r="AR26" i="4"/>
  <c r="AL26" i="4"/>
  <c r="AF26" i="4"/>
  <c r="Z26" i="4"/>
  <c r="T26" i="4"/>
  <c r="N26" i="4"/>
  <c r="M26" i="4"/>
  <c r="L26" i="4"/>
  <c r="K26" i="4"/>
  <c r="J26" i="4"/>
  <c r="BV25" i="4"/>
  <c r="BP25" i="4"/>
  <c r="BJ25" i="4"/>
  <c r="BD25" i="4"/>
  <c r="AX25" i="4"/>
  <c r="AR25" i="4"/>
  <c r="AL25" i="4"/>
  <c r="AF25" i="4"/>
  <c r="Z25" i="4"/>
  <c r="T25" i="4"/>
  <c r="N25" i="4"/>
  <c r="M25" i="4"/>
  <c r="L25" i="4"/>
  <c r="K25" i="4"/>
  <c r="J25" i="4"/>
  <c r="BV24" i="4"/>
  <c r="BP24" i="4"/>
  <c r="BJ24" i="4"/>
  <c r="BD24" i="4"/>
  <c r="AX24" i="4"/>
  <c r="AR24" i="4"/>
  <c r="AL24" i="4"/>
  <c r="AF24" i="4"/>
  <c r="Z24" i="4"/>
  <c r="T24" i="4"/>
  <c r="N24" i="4"/>
  <c r="M24" i="4"/>
  <c r="L24" i="4"/>
  <c r="K24" i="4"/>
  <c r="J24" i="4"/>
  <c r="BV23" i="4"/>
  <c r="BP23" i="4"/>
  <c r="BJ23" i="4"/>
  <c r="BD23" i="4"/>
  <c r="AX23" i="4"/>
  <c r="AR23" i="4"/>
  <c r="AL23" i="4"/>
  <c r="AF23" i="4"/>
  <c r="Z23" i="4"/>
  <c r="T23" i="4"/>
  <c r="N23" i="4"/>
  <c r="M23" i="4"/>
  <c r="L23" i="4"/>
  <c r="K23" i="4"/>
  <c r="J23" i="4"/>
  <c r="BV22" i="4"/>
  <c r="BP22" i="4"/>
  <c r="BJ22" i="4"/>
  <c r="BD22" i="4"/>
  <c r="AX22" i="4"/>
  <c r="AR22" i="4"/>
  <c r="AL22" i="4"/>
  <c r="AF22" i="4"/>
  <c r="Z22" i="4"/>
  <c r="T22" i="4"/>
  <c r="N22" i="4"/>
  <c r="M22" i="4"/>
  <c r="L22" i="4"/>
  <c r="K22" i="4"/>
  <c r="J22" i="4"/>
  <c r="BV19" i="4"/>
  <c r="BP19" i="4"/>
  <c r="BJ19" i="4"/>
  <c r="BD19" i="4"/>
  <c r="AX19" i="4"/>
  <c r="AR19" i="4"/>
  <c r="AL19" i="4"/>
  <c r="AF19" i="4"/>
  <c r="Z19" i="4"/>
  <c r="T19" i="4"/>
  <c r="N19" i="4"/>
  <c r="M19" i="4"/>
  <c r="L19" i="4"/>
  <c r="K19" i="4"/>
  <c r="J19" i="4"/>
  <c r="BV18" i="4"/>
  <c r="BP18" i="4"/>
  <c r="BJ18" i="4"/>
  <c r="BD18" i="4"/>
  <c r="AX18" i="4"/>
  <c r="AR18" i="4"/>
  <c r="AL18" i="4"/>
  <c r="AF18" i="4"/>
  <c r="Z18" i="4"/>
  <c r="T18" i="4"/>
  <c r="N18" i="4"/>
  <c r="M18" i="4"/>
  <c r="L18" i="4"/>
  <c r="K18" i="4"/>
  <c r="J18" i="4"/>
  <c r="BV17" i="4"/>
  <c r="BP17" i="4"/>
  <c r="BJ17" i="4"/>
  <c r="BD17" i="4"/>
  <c r="AX17" i="4"/>
  <c r="AR17" i="4"/>
  <c r="AL17" i="4"/>
  <c r="AF17" i="4"/>
  <c r="Z17" i="4"/>
  <c r="T17" i="4"/>
  <c r="N17" i="4"/>
  <c r="M17" i="4"/>
  <c r="L17" i="4"/>
  <c r="K17" i="4"/>
  <c r="J17" i="4"/>
  <c r="BV16" i="4"/>
  <c r="BP16" i="4"/>
  <c r="BJ16" i="4"/>
  <c r="BD16" i="4"/>
  <c r="AX16" i="4"/>
  <c r="AR16" i="4"/>
  <c r="AL16" i="4"/>
  <c r="AF16" i="4"/>
  <c r="Z16" i="4"/>
  <c r="T16" i="4"/>
  <c r="N16" i="4"/>
  <c r="M16" i="4"/>
  <c r="L16" i="4"/>
  <c r="K16" i="4"/>
  <c r="J16" i="4"/>
  <c r="BV15" i="4"/>
  <c r="BP15" i="4"/>
  <c r="BJ15" i="4"/>
  <c r="BD15" i="4"/>
  <c r="AX15" i="4"/>
  <c r="AR15" i="4"/>
  <c r="AL15" i="4"/>
  <c r="AF15" i="4"/>
  <c r="Z15" i="4"/>
  <c r="T15" i="4"/>
  <c r="N15" i="4"/>
  <c r="M15" i="4"/>
  <c r="L15" i="4"/>
  <c r="K15" i="4"/>
  <c r="J15" i="4"/>
  <c r="BV13" i="4"/>
  <c r="BP13" i="4"/>
  <c r="BJ13" i="4"/>
  <c r="BD13" i="4"/>
  <c r="AX13" i="4"/>
  <c r="AR13" i="4"/>
  <c r="AL13" i="4"/>
  <c r="AF13" i="4"/>
  <c r="Z13" i="4"/>
  <c r="T13" i="4"/>
  <c r="N13" i="4"/>
  <c r="M13" i="4"/>
  <c r="L13" i="4"/>
  <c r="K13" i="4"/>
  <c r="J13" i="4"/>
  <c r="BU12" i="4"/>
  <c r="BT12" i="4"/>
  <c r="BS12" i="4"/>
  <c r="BR12" i="4"/>
  <c r="BQ12" i="4"/>
  <c r="BO12" i="4"/>
  <c r="BN12" i="4"/>
  <c r="BM12" i="4"/>
  <c r="BL12" i="4"/>
  <c r="BK12" i="4"/>
  <c r="BI12" i="4"/>
  <c r="BH12" i="4"/>
  <c r="BG12" i="4"/>
  <c r="BF12" i="4"/>
  <c r="BE12" i="4"/>
  <c r="BC12" i="4"/>
  <c r="BB12" i="4"/>
  <c r="BA12" i="4"/>
  <c r="AZ12" i="4"/>
  <c r="AY12" i="4"/>
  <c r="AW12" i="4"/>
  <c r="AV12" i="4"/>
  <c r="AU12" i="4"/>
  <c r="AT12" i="4"/>
  <c r="AS12" i="4"/>
  <c r="AQ12" i="4"/>
  <c r="AP12" i="4"/>
  <c r="AO12" i="4"/>
  <c r="AN12" i="4"/>
  <c r="AM12" i="4"/>
  <c r="AK12" i="4"/>
  <c r="AJ12" i="4"/>
  <c r="AI12" i="4"/>
  <c r="AH12" i="4"/>
  <c r="AG12" i="4"/>
  <c r="AE12" i="4"/>
  <c r="AD12" i="4"/>
  <c r="AC12" i="4"/>
  <c r="AB12" i="4"/>
  <c r="AA12" i="4"/>
  <c r="Y12" i="4"/>
  <c r="X12" i="4"/>
  <c r="W12" i="4"/>
  <c r="V12" i="4"/>
  <c r="U12" i="4"/>
  <c r="S12" i="4"/>
  <c r="R12" i="4"/>
  <c r="Q12" i="4"/>
  <c r="P12" i="4"/>
  <c r="O12" i="4"/>
  <c r="J66" i="4" l="1"/>
  <c r="L66" i="4"/>
  <c r="BV66" i="4"/>
  <c r="K66" i="4"/>
  <c r="T66" i="4"/>
  <c r="AR66" i="4"/>
  <c r="BP66" i="4"/>
  <c r="M66" i="4"/>
  <c r="BS159" i="4"/>
  <c r="BV161" i="4"/>
  <c r="BV160" i="4"/>
  <c r="H160" i="4"/>
  <c r="H159" i="4" s="1"/>
  <c r="AS142" i="4"/>
  <c r="BQ142" i="4"/>
  <c r="BV3" i="4" s="1"/>
  <c r="G167" i="4"/>
  <c r="AX166" i="4"/>
  <c r="BV166" i="4"/>
  <c r="I169" i="4"/>
  <c r="H169" i="4" s="1"/>
  <c r="AM142" i="4"/>
  <c r="AR3" i="4" s="1"/>
  <c r="N166" i="4"/>
  <c r="AL166" i="4"/>
  <c r="I167" i="4"/>
  <c r="H167" i="4" s="1"/>
  <c r="AQ142" i="4"/>
  <c r="BO142" i="4"/>
  <c r="K166" i="4"/>
  <c r="M166" i="4"/>
  <c r="AF166" i="4"/>
  <c r="AR166" i="4"/>
  <c r="BD166" i="4"/>
  <c r="BP166" i="4"/>
  <c r="BK142" i="4"/>
  <c r="BP3" i="4" s="1"/>
  <c r="K150" i="4"/>
  <c r="AG142" i="4"/>
  <c r="N142" i="4"/>
  <c r="Q142" i="4"/>
  <c r="K144" i="4"/>
  <c r="BE142" i="4"/>
  <c r="AO150" i="4"/>
  <c r="AO142" i="4" s="1"/>
  <c r="AL12" i="4"/>
  <c r="P7" i="10" s="1"/>
  <c r="BV12" i="4"/>
  <c r="AA7" i="10" s="1"/>
  <c r="I59" i="4"/>
  <c r="H59" i="4" s="1"/>
  <c r="G59" i="4"/>
  <c r="I54" i="4"/>
  <c r="H54" i="4" s="1"/>
  <c r="I69" i="4"/>
  <c r="I55" i="4"/>
  <c r="H55" i="4" s="1"/>
  <c r="G55" i="4"/>
  <c r="I56" i="4"/>
  <c r="H56" i="4" s="1"/>
  <c r="I78" i="4"/>
  <c r="H78" i="4" s="1"/>
  <c r="G78" i="4"/>
  <c r="J83" i="4"/>
  <c r="T83" i="4"/>
  <c r="Z83" i="4"/>
  <c r="AF83" i="4"/>
  <c r="AL83" i="4"/>
  <c r="BD83" i="4"/>
  <c r="G146" i="4"/>
  <c r="AI150" i="4"/>
  <c r="AI142" i="4" s="1"/>
  <c r="AU150" i="4"/>
  <c r="AU142" i="4" s="1"/>
  <c r="BG150" i="4"/>
  <c r="BG142" i="4" s="1"/>
  <c r="AF150" i="4"/>
  <c r="G153" i="4"/>
  <c r="I52" i="4"/>
  <c r="H52" i="4" s="1"/>
  <c r="I67" i="4"/>
  <c r="H67" i="4" s="1"/>
  <c r="G67" i="4"/>
  <c r="I70" i="4"/>
  <c r="H70" i="4" s="1"/>
  <c r="G70" i="4"/>
  <c r="I71" i="4"/>
  <c r="H71" i="4" s="1"/>
  <c r="BP83" i="4"/>
  <c r="BV83" i="4"/>
  <c r="G94" i="4"/>
  <c r="I98" i="4"/>
  <c r="I99" i="4" s="1"/>
  <c r="I122" i="4"/>
  <c r="I123" i="4" s="1"/>
  <c r="I127" i="4"/>
  <c r="I128" i="4" s="1"/>
  <c r="G127" i="4"/>
  <c r="G128" i="4" s="1"/>
  <c r="I132" i="4"/>
  <c r="I133" i="4" s="1"/>
  <c r="G132" i="4"/>
  <c r="G133" i="4" s="1"/>
  <c r="U142" i="4"/>
  <c r="O142" i="4"/>
  <c r="T3" i="4" s="1"/>
  <c r="W142" i="4"/>
  <c r="AA142" i="4"/>
  <c r="AF3" i="4" s="1"/>
  <c r="H144" i="4"/>
  <c r="J144" i="4"/>
  <c r="T144" i="4"/>
  <c r="AF144" i="4"/>
  <c r="AR144" i="4"/>
  <c r="BD144" i="4"/>
  <c r="BP144" i="4"/>
  <c r="Z144" i="4"/>
  <c r="AL144" i="4"/>
  <c r="AX144" i="4"/>
  <c r="BJ144" i="4"/>
  <c r="BV144" i="4"/>
  <c r="J150" i="4"/>
  <c r="I152" i="4"/>
  <c r="I150" i="4" s="1"/>
  <c r="I68" i="4"/>
  <c r="H68" i="4" s="1"/>
  <c r="M12" i="4"/>
  <c r="T12" i="4"/>
  <c r="K7" i="10" s="1"/>
  <c r="G18" i="4"/>
  <c r="I13" i="4"/>
  <c r="H13" i="4" s="1"/>
  <c r="G13" i="4"/>
  <c r="T166" i="4"/>
  <c r="G169" i="4"/>
  <c r="L166" i="4"/>
  <c r="BJ166" i="4"/>
  <c r="G151" i="4"/>
  <c r="AX83" i="4"/>
  <c r="G117" i="4"/>
  <c r="G118" i="4" s="1"/>
  <c r="L83" i="4"/>
  <c r="I112" i="4"/>
  <c r="I113" i="4" s="1"/>
  <c r="BJ83" i="4"/>
  <c r="G107" i="4"/>
  <c r="G108" i="4" s="1"/>
  <c r="N83" i="4"/>
  <c r="I103" i="4"/>
  <c r="I104" i="4" s="1"/>
  <c r="I89" i="4"/>
  <c r="AR83" i="4"/>
  <c r="G56" i="4"/>
  <c r="G71" i="4"/>
  <c r="G69" i="4"/>
  <c r="G68" i="4"/>
  <c r="G54" i="4"/>
  <c r="I53" i="4"/>
  <c r="H53" i="4" s="1"/>
  <c r="G53" i="4"/>
  <c r="G52" i="4"/>
  <c r="G103" i="4"/>
  <c r="G104" i="4" s="1"/>
  <c r="I107" i="4"/>
  <c r="I108" i="4" s="1"/>
  <c r="G112" i="4"/>
  <c r="G113" i="4" s="1"/>
  <c r="I117" i="4"/>
  <c r="I118" i="4" s="1"/>
  <c r="G122" i="4"/>
  <c r="G123" i="4" s="1"/>
  <c r="AC142" i="4"/>
  <c r="T150" i="4"/>
  <c r="AE142" i="4"/>
  <c r="AK142" i="4"/>
  <c r="AW142" i="4"/>
  <c r="BI142" i="4"/>
  <c r="BU142" i="4"/>
  <c r="AR150" i="4"/>
  <c r="BD150" i="4"/>
  <c r="BP150" i="4"/>
  <c r="Z150" i="4"/>
  <c r="BQ161" i="4"/>
  <c r="Z166" i="4"/>
  <c r="I168" i="4"/>
  <c r="H168" i="4" s="1"/>
  <c r="G168" i="4"/>
  <c r="G15" i="4"/>
  <c r="K12" i="4"/>
  <c r="AF12" i="4"/>
  <c r="I17" i="4"/>
  <c r="H17" i="4" s="1"/>
  <c r="G17" i="4"/>
  <c r="I19" i="4"/>
  <c r="H19" i="4" s="1"/>
  <c r="G19" i="4"/>
  <c r="I22" i="4"/>
  <c r="H22" i="4" s="1"/>
  <c r="G22" i="4"/>
  <c r="I23" i="4"/>
  <c r="H23" i="4" s="1"/>
  <c r="I25" i="4"/>
  <c r="H25" i="4" s="1"/>
  <c r="I29" i="4"/>
  <c r="H29" i="4" s="1"/>
  <c r="G29" i="4"/>
  <c r="G34" i="4"/>
  <c r="I38" i="4"/>
  <c r="H38" i="4" s="1"/>
  <c r="I40" i="4"/>
  <c r="H40" i="4" s="1"/>
  <c r="I42" i="4"/>
  <c r="H42" i="4" s="1"/>
  <c r="I45" i="4"/>
  <c r="H45" i="4" s="1"/>
  <c r="G45" i="4"/>
  <c r="BP12" i="4"/>
  <c r="I46" i="4"/>
  <c r="H46" i="4" s="1"/>
  <c r="I48" i="4"/>
  <c r="H48" i="4" s="1"/>
  <c r="G48" i="4"/>
  <c r="I72" i="4"/>
  <c r="H72" i="4" s="1"/>
  <c r="G72" i="4"/>
  <c r="I57" i="4"/>
  <c r="H57" i="4" s="1"/>
  <c r="G57" i="4"/>
  <c r="I58" i="4"/>
  <c r="H58" i="4" s="1"/>
  <c r="G58" i="4"/>
  <c r="I79" i="4"/>
  <c r="H79" i="4" s="1"/>
  <c r="G79" i="4"/>
  <c r="I80" i="4"/>
  <c r="H80" i="4" s="1"/>
  <c r="I81" i="4"/>
  <c r="H81" i="4" s="1"/>
  <c r="I85" i="4"/>
  <c r="H85" i="4" s="1"/>
  <c r="G89" i="4"/>
  <c r="I94" i="4"/>
  <c r="G98" i="4"/>
  <c r="G99" i="4" s="1"/>
  <c r="S142" i="4"/>
  <c r="Y142" i="4"/>
  <c r="I15" i="4"/>
  <c r="H15" i="4" s="1"/>
  <c r="I16" i="4"/>
  <c r="H16" i="4" s="1"/>
  <c r="G16" i="4"/>
  <c r="I18" i="4"/>
  <c r="H18" i="4" s="1"/>
  <c r="I24" i="4"/>
  <c r="H24" i="4" s="1"/>
  <c r="G24" i="4"/>
  <c r="I26" i="4"/>
  <c r="H26" i="4" s="1"/>
  <c r="I28" i="4"/>
  <c r="H28" i="4" s="1"/>
  <c r="I37" i="4"/>
  <c r="H37" i="4" s="1"/>
  <c r="I39" i="4"/>
  <c r="H39" i="4" s="1"/>
  <c r="I41" i="4"/>
  <c r="H41" i="4" s="1"/>
  <c r="I43" i="4"/>
  <c r="H43" i="4" s="1"/>
  <c r="I47" i="4"/>
  <c r="H47" i="4" s="1"/>
  <c r="G47" i="4"/>
  <c r="I50" i="4"/>
  <c r="H50" i="4" s="1"/>
  <c r="G50" i="4"/>
  <c r="I62" i="4"/>
  <c r="H62" i="4" s="1"/>
  <c r="G62" i="4"/>
  <c r="G46" i="4"/>
  <c r="G43" i="4"/>
  <c r="G42" i="4"/>
  <c r="G41" i="4"/>
  <c r="G40" i="4"/>
  <c r="G39" i="4"/>
  <c r="AR12" i="4"/>
  <c r="S7" i="10" s="1"/>
  <c r="G38" i="4"/>
  <c r="G37" i="4"/>
  <c r="I36" i="4"/>
  <c r="H36" i="4" s="1"/>
  <c r="G36" i="4"/>
  <c r="BD12" i="4"/>
  <c r="V7" i="10" s="1"/>
  <c r="I35" i="4"/>
  <c r="H35" i="4" s="1"/>
  <c r="G35" i="4"/>
  <c r="AX12" i="4"/>
  <c r="T7" i="10" s="1"/>
  <c r="I34" i="4"/>
  <c r="H34" i="4" s="1"/>
  <c r="I33" i="4"/>
  <c r="H33" i="4" s="1"/>
  <c r="G33" i="4"/>
  <c r="I32" i="4"/>
  <c r="H32" i="4" s="1"/>
  <c r="BJ12" i="4"/>
  <c r="W7" i="10" s="1"/>
  <c r="G32" i="4"/>
  <c r="I30" i="4"/>
  <c r="H30" i="4" s="1"/>
  <c r="G30" i="4"/>
  <c r="G28" i="4"/>
  <c r="I27" i="4"/>
  <c r="H27" i="4" s="1"/>
  <c r="L12" i="4"/>
  <c r="G27" i="4"/>
  <c r="G26" i="4"/>
  <c r="G25" i="4"/>
  <c r="N12" i="4"/>
  <c r="G23" i="4"/>
  <c r="BS142" i="4"/>
  <c r="G145" i="4"/>
  <c r="I144" i="4"/>
  <c r="J166" i="4"/>
  <c r="BA142" i="4"/>
  <c r="BM142" i="4"/>
  <c r="AX150" i="4"/>
  <c r="BJ150" i="4"/>
  <c r="BV150" i="4"/>
  <c r="G154" i="4"/>
  <c r="J12" i="4"/>
  <c r="Z12" i="4"/>
  <c r="L7" i="10" s="1"/>
  <c r="K83" i="4"/>
  <c r="M83" i="4"/>
  <c r="G152" i="4"/>
  <c r="AL150" i="4"/>
  <c r="G160" i="4"/>
  <c r="G159" i="4" s="1"/>
  <c r="J123" i="4"/>
  <c r="J128" i="4"/>
  <c r="Z128" i="4"/>
  <c r="J133" i="4"/>
  <c r="Z133" i="4"/>
  <c r="J137" i="4"/>
  <c r="I136" i="4"/>
  <c r="I137" i="4" s="1"/>
  <c r="Z137" i="4"/>
  <c r="G136" i="4"/>
  <c r="G137" i="4" s="1"/>
  <c r="H152" i="4"/>
  <c r="H150" i="4" s="1"/>
  <c r="BQ160" i="4"/>
  <c r="G66" i="4" l="1"/>
  <c r="H69" i="4"/>
  <c r="H66" i="4" s="1"/>
  <c r="I66" i="4"/>
  <c r="BQ159" i="4"/>
  <c r="BV159" i="4"/>
  <c r="AA12" i="10" s="1"/>
  <c r="Y12" i="10" s="1"/>
  <c r="AX142" i="4"/>
  <c r="T10" i="10" s="1"/>
  <c r="T9" i="10" s="1"/>
  <c r="R9" i="10" s="1"/>
  <c r="BD142" i="4"/>
  <c r="AR142" i="4"/>
  <c r="BP142" i="4"/>
  <c r="T142" i="4"/>
  <c r="BJ142" i="4"/>
  <c r="H122" i="4"/>
  <c r="H123" i="4" s="1"/>
  <c r="BV142" i="4"/>
  <c r="AA10" i="10" s="1"/>
  <c r="AA9" i="10" s="1"/>
  <c r="Y9" i="10" s="1"/>
  <c r="H103" i="4"/>
  <c r="H104" i="4" s="1"/>
  <c r="H94" i="4"/>
  <c r="I142" i="4"/>
  <c r="Z142" i="4"/>
  <c r="I166" i="4"/>
  <c r="H132" i="4"/>
  <c r="H133" i="4" s="1"/>
  <c r="G150" i="4"/>
  <c r="H142" i="4"/>
  <c r="AL142" i="4"/>
  <c r="H127" i="4"/>
  <c r="H128" i="4" s="1"/>
  <c r="H112" i="4"/>
  <c r="H113" i="4" s="1"/>
  <c r="H98" i="4"/>
  <c r="H99" i="4" s="1"/>
  <c r="G144" i="4"/>
  <c r="K142" i="4"/>
  <c r="AF142" i="4"/>
  <c r="J142" i="4"/>
  <c r="G166" i="4"/>
  <c r="H13" i="10"/>
  <c r="H12" i="10" s="1"/>
  <c r="U7" i="10"/>
  <c r="Z7" i="10"/>
  <c r="Y7" i="10" s="1"/>
  <c r="R7" i="10"/>
  <c r="J7" i="10"/>
  <c r="O7" i="10"/>
  <c r="N7" i="10" s="1"/>
  <c r="H166" i="4"/>
  <c r="H117" i="4"/>
  <c r="H118" i="4" s="1"/>
  <c r="H107" i="4"/>
  <c r="H108" i="4" s="1"/>
  <c r="G12" i="4"/>
  <c r="BX12" i="4" s="1"/>
  <c r="H12" i="4"/>
  <c r="I12" i="4"/>
  <c r="H136" i="4"/>
  <c r="H137" i="4" s="1"/>
  <c r="H89" i="4"/>
  <c r="G83" i="4"/>
  <c r="BX83" i="4" s="1"/>
  <c r="I83" i="4"/>
  <c r="BX159" i="4" l="1"/>
  <c r="G142" i="4"/>
  <c r="BX142" i="4" s="1"/>
  <c r="H7" i="10"/>
  <c r="H83" i="4"/>
  <c r="H10" i="10" l="1"/>
  <c r="H9" i="10" s="1"/>
  <c r="G64" i="4" l="1"/>
  <c r="H8" i="10" l="1"/>
  <c r="H6" i="10" s="1"/>
  <c r="G10" i="4"/>
  <c r="G8" i="4" l="1"/>
  <c r="H4" i="10" l="1"/>
  <c r="C5" i="10" s="1"/>
  <c r="AH64" i="4"/>
  <c r="AH10" i="4" s="1"/>
  <c r="BI64" i="4"/>
  <c r="BI10" i="4" s="1"/>
  <c r="AD64" i="4"/>
  <c r="AD10" i="4" s="1"/>
  <c r="AT64" i="4"/>
  <c r="AT10" i="4" s="1"/>
  <c r="AW64" i="4"/>
  <c r="AW10" i="4" s="1"/>
  <c r="BC64" i="4"/>
  <c r="BC10" i="4" s="1"/>
  <c r="Y64" i="4"/>
  <c r="Y10" i="4" s="1"/>
  <c r="BO64" i="4"/>
  <c r="BO10" i="4" s="1"/>
  <c r="BV64" i="4"/>
  <c r="AA8" i="10" s="1"/>
  <c r="R64" i="4"/>
  <c r="R10" i="4" s="1"/>
  <c r="BH64" i="4"/>
  <c r="BH10" i="4" s="1"/>
  <c r="BS64" i="4"/>
  <c r="BS10" i="4"/>
  <c r="X64" i="4"/>
  <c r="X10" i="4" s="1"/>
  <c r="H64" i="4"/>
  <c r="H10" i="4" s="1"/>
  <c r="AQ64" i="4"/>
  <c r="AQ10" i="4" s="1"/>
  <c r="BL64" i="4"/>
  <c r="BL10" i="4" s="1"/>
  <c r="L64" i="4"/>
  <c r="L10" i="4" s="1"/>
  <c r="BT64" i="4"/>
  <c r="BT10" i="4" s="1"/>
  <c r="AZ64" i="4"/>
  <c r="AZ10" i="4" s="1"/>
  <c r="AB64" i="4"/>
  <c r="AB10" i="4" s="1"/>
  <c r="AS64" i="4"/>
  <c r="AS10" i="4" s="1"/>
  <c r="J64" i="4"/>
  <c r="J10" i="4" s="1"/>
  <c r="AK64" i="4"/>
  <c r="AK10" i="4" s="1"/>
  <c r="U64" i="4"/>
  <c r="U10" i="4" s="1"/>
  <c r="AJ64" i="4"/>
  <c r="AJ10" i="4" s="1"/>
  <c r="BF64" i="4"/>
  <c r="BF10" i="4" s="1"/>
  <c r="V64" i="4"/>
  <c r="V10" i="4" s="1"/>
  <c r="AC64" i="4"/>
  <c r="AC10" i="4" s="1"/>
  <c r="K64" i="4"/>
  <c r="K10" i="4" s="1"/>
  <c r="P64" i="4"/>
  <c r="P10" i="4" s="1"/>
  <c r="BK64" i="4"/>
  <c r="BK10" i="4" s="1"/>
  <c r="BX66" i="4"/>
  <c r="N64" i="4"/>
  <c r="N10" i="4" s="1"/>
  <c r="N8" i="4" s="1"/>
  <c r="AU64" i="4"/>
  <c r="AU10" i="4" s="1"/>
  <c r="BM64" i="4"/>
  <c r="BM10" i="4" s="1"/>
  <c r="T64" i="4"/>
  <c r="K8" i="10" s="1"/>
  <c r="S64" i="4"/>
  <c r="S10" i="4" s="1"/>
  <c r="AV64" i="4"/>
  <c r="AV10" i="4" s="1"/>
  <c r="O64" i="4"/>
  <c r="O10" i="4" s="1"/>
  <c r="AE64" i="4"/>
  <c r="AE10" i="4" s="1"/>
  <c r="BD64" i="4"/>
  <c r="V8" i="10" s="1"/>
  <c r="BD10" i="4"/>
  <c r="V6" i="10" s="1"/>
  <c r="Q64" i="4"/>
  <c r="Q10" i="4" s="1"/>
  <c r="AN64" i="4"/>
  <c r="AN10" i="4" s="1"/>
  <c r="Z64" i="4"/>
  <c r="Z10" i="4" s="1"/>
  <c r="W64" i="4"/>
  <c r="W10" i="4" s="1"/>
  <c r="I64" i="4"/>
  <c r="I10" i="4" s="1"/>
  <c r="I8" i="4" s="1"/>
  <c r="AI64" i="4"/>
  <c r="AI10" i="4" s="1"/>
  <c r="AL64" i="4"/>
  <c r="AL10" i="4" s="1"/>
  <c r="M64" i="4"/>
  <c r="M10" i="4" s="1"/>
  <c r="AA64" i="4"/>
  <c r="AA10" i="4" s="1"/>
  <c r="BR64" i="4"/>
  <c r="BR10" i="4" s="1"/>
  <c r="AY64" i="4"/>
  <c r="AY10" i="4" s="1"/>
  <c r="AP64" i="4"/>
  <c r="AP10" i="4" s="1"/>
  <c r="BG64" i="4"/>
  <c r="BG10" i="4" s="1"/>
  <c r="BB64" i="4"/>
  <c r="BB10" i="4" s="1"/>
  <c r="AM64" i="4"/>
  <c r="AM10" i="4" s="1"/>
  <c r="AR64" i="4"/>
  <c r="S8" i="10" s="1"/>
  <c r="BA64" i="4"/>
  <c r="BA10" i="4" s="1"/>
  <c r="BQ64" i="4"/>
  <c r="BQ10" i="4" s="1"/>
  <c r="AA20" i="10" s="1"/>
  <c r="BP64" i="4"/>
  <c r="Z8" i="10" s="1"/>
  <c r="BN64" i="4"/>
  <c r="BN10" i="4" s="1"/>
  <c r="BE64" i="4"/>
  <c r="BE10" i="4" s="1"/>
  <c r="AX64" i="4"/>
  <c r="AX10" i="4" s="1"/>
  <c r="AF64" i="4"/>
  <c r="O8" i="10" s="1"/>
  <c r="BU64" i="4"/>
  <c r="BU10" i="4" s="1"/>
  <c r="BJ64" i="4"/>
  <c r="W8" i="10" s="1"/>
  <c r="AG64" i="4"/>
  <c r="AG10" i="4"/>
  <c r="AO64" i="4"/>
  <c r="AO10" i="4" s="1"/>
  <c r="Y8" i="10" l="1"/>
  <c r="S20" i="10"/>
  <c r="W20" i="10"/>
  <c r="Z20" i="10"/>
  <c r="V20" i="10"/>
  <c r="BJ10" i="4"/>
  <c r="W6" i="10" s="1"/>
  <c r="U6" i="10" s="1"/>
  <c r="BP10" i="4"/>
  <c r="Z6" i="10" s="1"/>
  <c r="T10" i="4"/>
  <c r="K6" i="10" s="1"/>
  <c r="O20" i="10"/>
  <c r="T20" i="10"/>
  <c r="P20" i="10"/>
  <c r="L20" i="10"/>
  <c r="K20" i="10"/>
  <c r="H8" i="4"/>
  <c r="T6" i="10"/>
  <c r="AX8" i="4"/>
  <c r="T4" i="10" s="1"/>
  <c r="AL8" i="4"/>
  <c r="P4" i="10" s="1"/>
  <c r="P6" i="10"/>
  <c r="L6" i="10"/>
  <c r="Z8" i="4"/>
  <c r="L4" i="10" s="1"/>
  <c r="U8" i="10"/>
  <c r="BD8" i="4"/>
  <c r="V4" i="10" s="1"/>
  <c r="BV10" i="4"/>
  <c r="L8" i="10"/>
  <c r="J8" i="10" s="1"/>
  <c r="P8" i="10"/>
  <c r="N8" i="10" s="1"/>
  <c r="T8" i="10"/>
  <c r="R8" i="10" s="1"/>
  <c r="AF10" i="4"/>
  <c r="T8" i="4"/>
  <c r="AR10" i="4"/>
  <c r="BX64" i="4"/>
  <c r="BP8" i="4" l="1"/>
  <c r="Z4" i="10" s="1"/>
  <c r="J6" i="10"/>
  <c r="BJ8" i="4"/>
  <c r="W4" i="10" s="1"/>
  <c r="U4" i="10" s="1"/>
  <c r="BX10" i="4"/>
  <c r="K4" i="10"/>
  <c r="J4" i="10" s="1"/>
  <c r="S6" i="10"/>
  <c r="R6" i="10" s="1"/>
  <c r="AR8" i="4"/>
  <c r="S4" i="10" s="1"/>
  <c r="R4" i="10" s="1"/>
  <c r="O6" i="10"/>
  <c r="N6" i="10" s="1"/>
  <c r="AF8" i="4"/>
  <c r="O4" i="10" s="1"/>
  <c r="N4" i="10" s="1"/>
  <c r="BV8" i="4"/>
  <c r="AA4" i="10" s="1"/>
  <c r="AA6" i="10"/>
  <c r="Y6" i="10" s="1"/>
  <c r="Y4" i="10" l="1"/>
  <c r="BX8" i="4"/>
</calcChain>
</file>

<file path=xl/sharedStrings.xml><?xml version="1.0" encoding="utf-8"?>
<sst xmlns="http://schemas.openxmlformats.org/spreadsheetml/2006/main" count="970" uniqueCount="368">
  <si>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</si>
  <si>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</si>
  <si>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</si>
  <si>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</si>
  <si>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</si>
  <si>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 xml:space="preserve">Всего часов 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</si>
  <si>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</si>
  <si>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</si>
  <si>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</si>
  <si>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</si>
  <si>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</si>
  <si>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</si>
  <si>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</si>
  <si>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</si>
  <si>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</si>
  <si>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</si>
  <si>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</si>
  <si>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</si>
  <si>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</si>
  <si>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</si>
  <si>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</si>
  <si>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</si>
  <si>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</si>
  <si>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</si>
  <si>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</si>
  <si>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</si>
  <si>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</si>
  <si>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</si>
  <si>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А</t>
  </si>
  <si>
    <t>Лек</t>
  </si>
  <si>
    <t>Подгр/ Лаб</t>
  </si>
  <si>
    <t>Пр/ Сем</t>
  </si>
  <si>
    <t>Контроль</t>
  </si>
  <si>
    <t xml:space="preserve">Итого по ООП </t>
  </si>
  <si>
    <t>Б1</t>
  </si>
  <si>
    <t>Дисциплины (модули)</t>
  </si>
  <si>
    <t>Б1.Б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</si>
  <si>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</si>
  <si>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</si>
  <si>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</si>
  <si>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</si>
  <si>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</si>
  <si>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</si>
  <si>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</si>
  <si>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</si>
  <si>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</si>
  <si>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</si>
  <si>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</si>
  <si>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</si>
  <si>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</si>
  <si>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</si>
  <si>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</si>
  <si>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</si>
  <si>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</si>
  <si>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</si>
  <si>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</si>
  <si>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</si>
  <si>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</si>
  <si>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</si>
  <si>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</si>
  <si>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</si>
  <si>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</si>
  <si>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</si>
  <si>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</si>
  <si>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</si>
  <si>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</si>
  <si>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</si>
  <si>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</si>
  <si>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</si>
  <si>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</si>
  <si>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Б1.Б.34</t>
  </si>
  <si>
    <t>Б1.Б.35</t>
  </si>
  <si>
    <t>Б1.Б.36</t>
  </si>
  <si>
    <t>Б1.Б.37</t>
  </si>
  <si>
    <t>Б1.Б.38</t>
  </si>
  <si>
    <t>Б1.Б.39</t>
  </si>
  <si>
    <t>*</t>
  </si>
  <si>
    <t>Б1.В</t>
  </si>
  <si>
    <t>Б1.В.ОД</t>
  </si>
  <si>
    <t>Б1.В.ОД.4</t>
  </si>
  <si>
    <t>Б1.В.ОД.6</t>
  </si>
  <si>
    <t>Б1.В.ОД.7</t>
  </si>
  <si>
    <t>Б1.В.ОД.8</t>
  </si>
  <si>
    <t>Б1.В.ОД.10</t>
  </si>
  <si>
    <t>Б1.В.ОД.11</t>
  </si>
  <si>
    <t>Б1.В.ОД.12</t>
  </si>
  <si>
    <t>Элективные курсы по физической культуре и спорту</t>
  </si>
  <si>
    <t>Б1.В.ДВ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</si>
  <si>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</si>
  <si>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</si>
  <si>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</si>
  <si>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</si>
  <si>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</si>
  <si>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</si>
  <si>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</si>
  <si>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</si>
  <si>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</si>
  <si>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</si>
  <si>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</si>
  <si>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</si>
  <si>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</si>
  <si>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</si>
  <si>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</si>
  <si>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</si>
  <si>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</si>
  <si>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</si>
  <si>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</si>
  <si>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</si>
  <si>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</si>
  <si>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</si>
  <si>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</si>
  <si>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Практики</t>
  </si>
  <si>
    <t>Б2.У</t>
  </si>
  <si>
    <t>Учебная практика</t>
  </si>
  <si>
    <t>Б2.У.1</t>
  </si>
  <si>
    <t>Б2.П</t>
  </si>
  <si>
    <t>Производственная практика</t>
  </si>
  <si>
    <t>Б2.П.1</t>
  </si>
  <si>
    <t>Б2.П.2</t>
  </si>
  <si>
    <t>Научно-исследовательская работа</t>
  </si>
  <si>
    <t>Б2.П.3</t>
  </si>
  <si>
    <t>Преддипломная практика</t>
  </si>
  <si>
    <t>Б2.П.4</t>
  </si>
  <si>
    <t>Всего часов</t>
  </si>
  <si>
    <t>Всего</t>
  </si>
  <si>
    <t>Б3</t>
  </si>
  <si>
    <t>Государственная итоговая аттестация</t>
  </si>
  <si>
    <t>Б3.Д.1</t>
  </si>
  <si>
    <t>За</t>
  </si>
  <si>
    <t>Конс</t>
  </si>
  <si>
    <t>ФТД</t>
  </si>
  <si>
    <t>Факультативы</t>
  </si>
  <si>
    <t>ФТД.1</t>
  </si>
  <si>
    <t>ФТД.2</t>
  </si>
  <si>
    <t>Базовая часть</t>
  </si>
  <si>
    <t>Иностранный язык</t>
  </si>
  <si>
    <t>4</t>
  </si>
  <si>
    <t>Философия</t>
  </si>
  <si>
    <t>Безопасность жизнедеятельности</t>
  </si>
  <si>
    <t>Математика и информатика</t>
  </si>
  <si>
    <t>Физическая культура и спорт</t>
  </si>
  <si>
    <t>12</t>
  </si>
  <si>
    <t>Профсоюзное движение</t>
  </si>
  <si>
    <t>Культурология</t>
  </si>
  <si>
    <t>История культуры Санкт-Петербурга</t>
  </si>
  <si>
    <t xml:space="preserve">Концепции  современного естествознания </t>
  </si>
  <si>
    <t>Иностранный язык в сфере юриспруденции</t>
  </si>
  <si>
    <t>34</t>
  </si>
  <si>
    <t>Экономика</t>
  </si>
  <si>
    <t>Профессиональная этика</t>
  </si>
  <si>
    <t>Теория государства и права</t>
  </si>
  <si>
    <t>История государства и права России</t>
  </si>
  <si>
    <t>История государства и права зарубежных стран</t>
  </si>
  <si>
    <t>Конституционное право</t>
  </si>
  <si>
    <t>3</t>
  </si>
  <si>
    <t>Административное право</t>
  </si>
  <si>
    <t>46</t>
  </si>
  <si>
    <t>35</t>
  </si>
  <si>
    <t>Гражданский процесс</t>
  </si>
  <si>
    <t>6</t>
  </si>
  <si>
    <t>5</t>
  </si>
  <si>
    <t>Арбитражный процесс</t>
  </si>
  <si>
    <t>Трудовое право</t>
  </si>
  <si>
    <t>Уголовное право</t>
  </si>
  <si>
    <t>Уголовный процесс</t>
  </si>
  <si>
    <t>Экологическое право</t>
  </si>
  <si>
    <t>Земельное право</t>
  </si>
  <si>
    <t>Финансовое право</t>
  </si>
  <si>
    <t>Налоговое право</t>
  </si>
  <si>
    <t>7</t>
  </si>
  <si>
    <t>Предпринимательское право</t>
  </si>
  <si>
    <t>Международное право</t>
  </si>
  <si>
    <t>Международное частное право</t>
  </si>
  <si>
    <t>8</t>
  </si>
  <si>
    <t>Право социального обеспечения</t>
  </si>
  <si>
    <t>Криминалистика</t>
  </si>
  <si>
    <t>Криминология</t>
  </si>
  <si>
    <t>Семейное право</t>
  </si>
  <si>
    <t>Вариативная часть</t>
  </si>
  <si>
    <t>Нотариат</t>
  </si>
  <si>
    <t>Таможенное право</t>
  </si>
  <si>
    <t>Муниципальное право</t>
  </si>
  <si>
    <t>Адвокатура</t>
  </si>
  <si>
    <t>Актуальные проблемы теории государства и права</t>
  </si>
  <si>
    <t>Правоохранительные органы</t>
  </si>
  <si>
    <t>Юридическая психология</t>
  </si>
  <si>
    <t>Жилищное право</t>
  </si>
  <si>
    <t>Интеллектуальные права</t>
  </si>
  <si>
    <t>Профсоюзное право</t>
  </si>
  <si>
    <t>Информационное право</t>
  </si>
  <si>
    <t>Правовая статистика</t>
  </si>
  <si>
    <t>Сравнительное право</t>
  </si>
  <si>
    <t>Информационные технологии в юридической деятельности</t>
  </si>
  <si>
    <t>Административный процесс</t>
  </si>
  <si>
    <t>Юридическая конфликтология</t>
  </si>
  <si>
    <t>Корпоративное право</t>
  </si>
  <si>
    <t>Правовая культура и юридическая деятельность</t>
  </si>
  <si>
    <t>Страховое право</t>
  </si>
  <si>
    <t>Государственная гражданская служба</t>
  </si>
  <si>
    <t>Римское право</t>
  </si>
  <si>
    <t>Судебно-правовая реформа в России: традиции и перспективы</t>
  </si>
  <si>
    <t>Исполнительное производство</t>
  </si>
  <si>
    <t>Конституционное право зарубежных стран</t>
  </si>
  <si>
    <t>СОГЛАСОВАНО</t>
  </si>
  <si>
    <t>УТВЕРЖДАЮ</t>
  </si>
  <si>
    <t>УЧЕБНЫЙ ПЛАН</t>
  </si>
  <si>
    <t>План одобрен Ученым советом вуза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</si>
  <si>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</si>
  <si>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</si>
  <si>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</si>
  <si>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</si>
  <si>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</si>
  <si>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40.03.01</t>
  </si>
  <si>
    <t>Направление 40.03.01 Юриспруденция</t>
  </si>
  <si>
    <t>Государственно-правовой профиль</t>
  </si>
  <si>
    <t>Квалификация: бакалавр</t>
  </si>
  <si>
    <t>Год начала подготовки</t>
  </si>
  <si>
    <t>(по учебному плану)</t>
  </si>
  <si>
    <t>Форма обучения: очно-заочная</t>
  </si>
  <si>
    <t>Образовательный стандарт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</si>
  <si>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</si>
  <si>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</si>
  <si>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</si>
  <si>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</si>
  <si>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</si>
  <si>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</si>
  <si>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</si>
  <si>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</si>
  <si>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</si>
  <si>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</si>
  <si>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</si>
  <si>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</si>
  <si>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</si>
  <si>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</si>
  <si>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</si>
  <si>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</si>
  <si>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</si>
  <si>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</si>
  <si>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</si>
  <si>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</si>
  <si>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</si>
  <si>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</si>
  <si>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</si>
  <si>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</si>
  <si>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</si>
  <si>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</si>
  <si>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</si>
  <si>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</si>
  <si>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</si>
  <si>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</si>
  <si>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</si>
  <si>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</si>
  <si>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</si>
  <si>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</si>
  <si>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</si>
  <si>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</si>
  <si>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</si>
  <si>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</si>
  <si>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</si>
  <si>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</si>
  <si>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</si>
  <si>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</si>
  <si>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</si>
  <si>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</si>
  <si>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</si>
  <si>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</si>
  <si>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</si>
  <si>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</si>
  <si>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</si>
  <si>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</si>
  <si>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</si>
  <si>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</si>
  <si>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</si>
  <si>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</si>
  <si>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</si>
  <si>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</si>
  <si>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</si>
  <si>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</si>
  <si>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</si>
  <si>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</si>
  <si>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К</t>
  </si>
  <si>
    <t>II</t>
  </si>
  <si>
    <t>III</t>
  </si>
  <si>
    <t>У</t>
  </si>
  <si>
    <t>IV</t>
  </si>
  <si>
    <t>V</t>
  </si>
  <si>
    <t>П</t>
  </si>
  <si>
    <t>Г</t>
  </si>
  <si>
    <t>VI</t>
  </si>
  <si>
    <t>VII</t>
  </si>
  <si>
    <t>Теоретическое обучение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</si>
  <si>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</si>
  <si>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</si>
  <si>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</si>
  <si>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</si>
  <si>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</si>
  <si>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</si>
  <si>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</si>
  <si>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</t>
  </si>
  <si>
    <t>Б3.Г.1</t>
  </si>
  <si>
    <t>А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</si>
  <si>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</si>
  <si>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</si>
  <si>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</si>
  <si>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</si>
  <si>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</si>
  <si>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</si>
  <si>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Итого обязательная часть (%)</t>
  </si>
  <si>
    <t>Обязательная часть</t>
  </si>
  <si>
    <t>Б2.Б</t>
  </si>
  <si>
    <t>Б2.В</t>
  </si>
  <si>
    <t>Б3.Б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</si>
  <si>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</si>
  <si>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</si>
  <si>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</si>
  <si>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</si>
  <si>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</si>
  <si>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</si>
  <si>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</si>
  <si>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</si>
  <si>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</si>
  <si>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</si>
  <si>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</si>
  <si>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</si>
  <si>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Контрольные</t>
  </si>
  <si>
    <t xml:space="preserve">2. Условные обозначения: </t>
  </si>
  <si>
    <t>НОУ ВПО "Санкт-Петербургский Гуманитарный университет профсоюзов_x000D_"</t>
  </si>
  <si>
    <t xml:space="preserve">Основы исследовательской деятельности юриста </t>
  </si>
  <si>
    <t>История (история России, всеобщая история)</t>
  </si>
  <si>
    <t>Гражданское право (общая часть)</t>
  </si>
  <si>
    <t>Гражданское право (особенная часть)</t>
  </si>
  <si>
    <t>Инклюзия в социальной и профессиональной деятельности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</si>
  <si>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</si>
  <si>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</si>
  <si>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</si>
  <si>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</si>
  <si>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</si>
  <si>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</si>
  <si>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</si>
  <si>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</si>
  <si>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</si>
  <si>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Элективные дисциплины</t>
  </si>
  <si>
    <t>Обязательная часть Блока 1</t>
  </si>
  <si>
    <t>Часть Блока 1, формируемая участниками образовательных отношений</t>
  </si>
  <si>
    <t>Обязательная часть Блока 2
Учебная практика</t>
  </si>
  <si>
    <t>Ознакомительная</t>
  </si>
  <si>
    <t>Обязательная часть Блока 2
Производственная практика</t>
  </si>
  <si>
    <t>Правоприменительная практика</t>
  </si>
  <si>
    <t>Блок 3
Государственная итоговая аттестация</t>
  </si>
  <si>
    <t>Подготовка к сдаче и сдача государственного экзамена</t>
  </si>
  <si>
    <t>Подготовка к процедуре защиты  и защита ВКР</t>
  </si>
  <si>
    <t>Правовое воспитание в юридической науке</t>
  </si>
  <si>
    <t>&gt;200</t>
  </si>
  <si>
    <t>&gt;15</t>
  </si>
  <si>
    <t>&gt;6-9</t>
  </si>
  <si>
    <t>?</t>
  </si>
  <si>
    <t>Б1.В.ОД.1</t>
  </si>
  <si>
    <t>Б1.В.ОД.2</t>
  </si>
  <si>
    <t>Б1.В.ОД.3</t>
  </si>
  <si>
    <t>Б1.В.ОД.5</t>
  </si>
  <si>
    <t>Б1.В.ОД.9</t>
  </si>
  <si>
    <t>Б1.В.ОД.13</t>
  </si>
  <si>
    <t>Б1.В.ОД.14</t>
  </si>
  <si>
    <t>Б1.В.ОД.15</t>
  </si>
  <si>
    <t>Срок обучения: 4 г. 11,5 мес.</t>
  </si>
  <si>
    <t>-</t>
  </si>
  <si>
    <t xml:space="preserve">Общие основы теории квалификации </t>
  </si>
  <si>
    <t xml:space="preserve">Культурная антропология в юриспруденции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</si>
</sst>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.95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8"/>
      <color rgb="FF000000"/>
      <name val="Tahoma"/>
      <family val="2"/>
      <charset val="204"/>
    </font>
    <font>
      <sz val="8.25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sz val="14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6"/>
      </patternFill>
    </fill>
    <fill>
      <patternFill patternType="solid">
        <fgColor indexed="9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indexed="22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CE1"/>
        <bgColor indexed="16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17">
    <xf numFmtId="0" fontId="0" fillId="0" borderId="0" xfId="0"/>
    <xf numFmtId="0" fontId="4" fillId="0" borderId="0" xfId="1" applyNumberFormat="1" applyFont="1" applyFill="1" applyBorder="1" applyAlignment="1" applyProtection="1">
      <alignment vertical="center"/>
    </xf>
    <xf numFmtId="0" fontId="2" fillId="0" borderId="0" xfId="1" applyFill="1" applyProtection="1"/>
    <xf numFmtId="12" fontId="4" fillId="2" borderId="5" xfId="1" applyNumberFormat="1" applyFont="1" applyFill="1" applyBorder="1" applyAlignment="1" applyProtection="1">
      <alignment vertical="center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0" xfId="1" applyNumberFormat="1" applyFont="1" applyFill="1" applyBorder="1" applyAlignment="1" applyProtection="1">
      <alignment horizontal="center" vertical="center"/>
      <protection locked="0"/>
    </xf>
    <xf numFmtId="1" fontId="5" fillId="3" borderId="0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ill="1" applyProtection="1">
      <protection locked="0"/>
    </xf>
    <xf numFmtId="0" fontId="4" fillId="5" borderId="8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</xf>
    <xf numFmtId="0" fontId="4" fillId="5" borderId="10" xfId="1" applyNumberFormat="1" applyFont="1" applyFill="1" applyBorder="1" applyAlignment="1" applyProtection="1">
      <alignment horizontal="center" vertical="center"/>
      <protection locked="0"/>
    </xf>
    <xf numFmtId="0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5" borderId="11" xfId="1" applyNumberFormat="1" applyFont="1" applyFill="1" applyBorder="1" applyAlignment="1" applyProtection="1">
      <alignment horizontal="center" vertical="center"/>
    </xf>
    <xf numFmtId="0" fontId="4" fillId="2" borderId="11" xfId="1" applyNumberFormat="1" applyFont="1" applyFill="1" applyBorder="1" applyAlignment="1" applyProtection="1">
      <alignment horizontal="center" vertical="center"/>
    </xf>
    <xf numFmtId="164" fontId="4" fillId="5" borderId="11" xfId="1" applyNumberFormat="1" applyFont="1" applyFill="1" applyBorder="1" applyAlignment="1" applyProtection="1">
      <alignment horizontal="center" vertical="center"/>
    </xf>
    <xf numFmtId="0" fontId="2" fillId="2" borderId="0" xfId="1" applyFill="1" applyProtection="1"/>
    <xf numFmtId="0" fontId="6" fillId="2" borderId="0" xfId="1" applyFont="1" applyFill="1" applyProtection="1"/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5" borderId="0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2" fontId="4" fillId="5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3" borderId="16" xfId="1" applyNumberFormat="1" applyFont="1" applyFill="1" applyBorder="1" applyAlignment="1" applyProtection="1">
      <alignment horizontal="left" vertical="center"/>
      <protection locked="0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2" fillId="4" borderId="0" xfId="1" applyFill="1" applyProtection="1"/>
    <xf numFmtId="0" fontId="6" fillId="0" borderId="0" xfId="1" applyFont="1" applyProtection="1"/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left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7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1" applyNumberFormat="1" applyFont="1" applyFill="1" applyBorder="1" applyAlignment="1" applyProtection="1">
      <alignment horizontal="center" vertical="center"/>
      <protection locked="0"/>
    </xf>
    <xf numFmtId="0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49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1" applyNumberFormat="1" applyFont="1" applyFill="1" applyBorder="1" applyAlignment="1" applyProtection="1">
      <alignment horizontal="center" vertical="center"/>
      <protection locked="0"/>
    </xf>
    <xf numFmtId="0" fontId="4" fillId="5" borderId="22" xfId="1" applyNumberFormat="1" applyFont="1" applyFill="1" applyBorder="1" applyAlignment="1" applyProtection="1">
      <alignment horizontal="center" vertical="center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4" xfId="1" applyNumberFormat="1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/>
    </xf>
    <xf numFmtId="0" fontId="4" fillId="3" borderId="25" xfId="1" applyNumberFormat="1" applyFont="1" applyFill="1" applyBorder="1" applyAlignment="1" applyProtection="1">
      <alignment horizontal="center" vertical="center"/>
      <protection locked="0"/>
    </xf>
    <xf numFmtId="0" fontId="4" fillId="3" borderId="25" xfId="1" applyNumberFormat="1" applyFont="1" applyFill="1" applyBorder="1" applyAlignment="1" applyProtection="1">
      <alignment horizontal="left" vertical="center"/>
      <protection locked="0"/>
    </xf>
    <xf numFmtId="0" fontId="4" fillId="4" borderId="0" xfId="1" applyFont="1" applyFill="1" applyAlignment="1" applyProtection="1">
      <alignment horizontal="center" vertical="center"/>
      <protection locked="0"/>
    </xf>
    <xf numFmtId="0" fontId="4" fillId="2" borderId="0" xfId="1" applyNumberFormat="1" applyFont="1" applyFill="1" applyAlignment="1" applyProtection="1">
      <alignment horizontal="center" vertical="center"/>
    </xf>
    <xf numFmtId="0" fontId="4" fillId="4" borderId="0" xfId="1" applyNumberFormat="1" applyFont="1" applyFill="1" applyAlignment="1" applyProtection="1">
      <alignment horizontal="center" vertical="center"/>
      <protection locked="0"/>
    </xf>
    <xf numFmtId="0" fontId="4" fillId="3" borderId="14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left" vertical="center"/>
      <protection locked="0"/>
    </xf>
    <xf numFmtId="0" fontId="4" fillId="3" borderId="0" xfId="1" applyNumberFormat="1" applyFont="1" applyFill="1" applyBorder="1" applyAlignment="1" applyProtection="1">
      <alignment horizontal="left" vertical="center"/>
      <protection locked="0"/>
    </xf>
    <xf numFmtId="0" fontId="4" fillId="3" borderId="22" xfId="1" applyNumberFormat="1" applyFont="1" applyFill="1" applyBorder="1" applyAlignment="1" applyProtection="1">
      <alignment horizontal="center" vertical="center"/>
      <protection locked="0"/>
    </xf>
    <xf numFmtId="0" fontId="4" fillId="5" borderId="2" xfId="1" applyNumberFormat="1" applyFont="1" applyFill="1" applyBorder="1" applyAlignment="1" applyProtection="1">
      <alignment horizontal="center" vertical="top" wrapText="1"/>
    </xf>
    <xf numFmtId="0" fontId="4" fillId="5" borderId="36" xfId="1" applyNumberFormat="1" applyFont="1" applyFill="1" applyBorder="1" applyAlignment="1" applyProtection="1">
      <alignment horizontal="center" vertical="center"/>
    </xf>
    <xf numFmtId="164" fontId="4" fillId="5" borderId="8" xfId="1" applyNumberFormat="1" applyFont="1" applyFill="1" applyBorder="1" applyAlignment="1" applyProtection="1">
      <alignment horizontal="center" vertical="center"/>
    </xf>
    <xf numFmtId="12" fontId="4" fillId="5" borderId="0" xfId="1" applyNumberFormat="1" applyFont="1" applyFill="1" applyBorder="1" applyAlignment="1" applyProtection="1">
      <alignment horizontal="center" vertical="center"/>
    </xf>
    <xf numFmtId="12" fontId="4" fillId="3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39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4" fillId="5" borderId="0" xfId="1" applyFont="1" applyFill="1" applyBorder="1" applyAlignment="1" applyProtection="1">
      <alignment horizontal="center" vertical="center"/>
    </xf>
    <xf numFmtId="0" fontId="4" fillId="3" borderId="39" xfId="1" applyFont="1" applyFill="1" applyBorder="1" applyAlignment="1" applyProtection="1">
      <alignment horizontal="center" vertical="center"/>
      <protection locked="0"/>
    </xf>
    <xf numFmtId="1" fontId="4" fillId="5" borderId="0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" fontId="4" fillId="5" borderId="15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 wrapText="1"/>
    </xf>
    <xf numFmtId="0" fontId="4" fillId="3" borderId="44" xfId="1" applyNumberFormat="1" applyFont="1" applyFill="1" applyBorder="1" applyAlignment="1" applyProtection="1">
      <alignment vertical="center"/>
    </xf>
    <xf numFmtId="0" fontId="4" fillId="3" borderId="44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vertical="center"/>
    </xf>
    <xf numFmtId="0" fontId="4" fillId="3" borderId="2" xfId="1" applyNumberFormat="1" applyFont="1" applyFill="1" applyBorder="1" applyAlignment="1" applyProtection="1">
      <alignment horizontal="center" vertical="top" wrapText="1"/>
    </xf>
    <xf numFmtId="1" fontId="4" fillId="5" borderId="11" xfId="1" applyNumberFormat="1" applyFont="1" applyFill="1" applyBorder="1" applyAlignment="1" applyProtection="1">
      <alignment horizontal="center" vertical="center"/>
    </xf>
    <xf numFmtId="49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1" applyNumberFormat="1" applyFont="1" applyFill="1" applyBorder="1" applyAlignment="1" applyProtection="1">
      <alignment horizontal="center" vertical="center"/>
    </xf>
    <xf numFmtId="1" fontId="4" fillId="5" borderId="13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1" fontId="4" fillId="5" borderId="14" xfId="1" applyNumberFormat="1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1" xfId="1" applyNumberFormat="1" applyFont="1" applyFill="1" applyBorder="1" applyAlignment="1" applyProtection="1">
      <alignment horizontal="center" vertical="center"/>
    </xf>
    <xf numFmtId="164" fontId="4" fillId="5" borderId="7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0" xfId="1" applyNumberFormat="1" applyFont="1" applyFill="1" applyBorder="1" applyAlignment="1" applyProtection="1">
      <alignment horizontal="center" vertical="center"/>
      <protection locked="0"/>
    </xf>
    <xf numFmtId="0" fontId="4" fillId="3" borderId="7" xfId="1" applyNumberFormat="1" applyFont="1" applyFill="1" applyBorder="1" applyAlignment="1" applyProtection="1">
      <alignment vertical="center"/>
      <protection locked="0"/>
    </xf>
    <xf numFmtId="0" fontId="4" fillId="3" borderId="32" xfId="1" applyNumberFormat="1" applyFont="1" applyFill="1" applyBorder="1" applyAlignment="1" applyProtection="1">
      <alignment horizontal="center" vertical="center"/>
      <protection locked="0"/>
    </xf>
    <xf numFmtId="1" fontId="4" fillId="5" borderId="17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  <protection locked="0"/>
    </xf>
    <xf numFmtId="164" fontId="4" fillId="5" borderId="1" xfId="1" applyNumberFormat="1" applyFont="1" applyFill="1" applyBorder="1" applyAlignment="1" applyProtection="1">
      <alignment horizontal="center" vertical="center"/>
    </xf>
    <xf numFmtId="0" fontId="5" fillId="3" borderId="3" xfId="1" applyNumberFormat="1" applyFont="1" applyFill="1" applyBorder="1" applyAlignment="1" applyProtection="1">
      <alignment horizontal="left" vertical="center"/>
      <protection locked="0"/>
    </xf>
    <xf numFmtId="0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5" borderId="15" xfId="1" applyNumberFormat="1" applyFont="1" applyFill="1" applyBorder="1" applyAlignment="1" applyProtection="1">
      <alignment horizontal="center" vertical="center"/>
    </xf>
    <xf numFmtId="1" fontId="5" fillId="3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Protection="1">
      <protection locked="0"/>
    </xf>
    <xf numFmtId="0" fontId="2" fillId="4" borderId="0" xfId="1" applyNumberFormat="1" applyFill="1" applyProtection="1">
      <protection locked="0"/>
    </xf>
    <xf numFmtId="1" fontId="2" fillId="4" borderId="0" xfId="1" applyNumberFormat="1" applyFill="1" applyProtection="1">
      <protection locked="0"/>
    </xf>
    <xf numFmtId="0" fontId="8" fillId="0" borderId="0" xfId="2"/>
    <xf numFmtId="0" fontId="8" fillId="6" borderId="0" xfId="2" applyFont="1" applyFill="1" applyBorder="1" applyAlignment="1" applyProtection="1">
      <alignment horizontal="left" vertical="center"/>
      <protection locked="0"/>
    </xf>
    <xf numFmtId="0" fontId="8" fillId="6" borderId="31" xfId="2" applyNumberFormat="1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left"/>
      <protection locked="0"/>
    </xf>
    <xf numFmtId="0" fontId="2" fillId="0" borderId="0" xfId="1"/>
    <xf numFmtId="0" fontId="2" fillId="6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 textRotation="90"/>
      <protection locked="0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24" fillId="6" borderId="1" xfId="1" applyNumberFormat="1" applyFont="1" applyFill="1" applyBorder="1" applyAlignment="1" applyProtection="1">
      <alignment horizontal="center" vertical="center"/>
      <protection locked="0"/>
    </xf>
    <xf numFmtId="0" fontId="24" fillId="7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0" xfId="5"/>
    <xf numFmtId="0" fontId="4" fillId="11" borderId="1" xfId="4" applyFill="1" applyBorder="1" applyAlignment="1">
      <alignment horizontal="center"/>
    </xf>
    <xf numFmtId="0" fontId="4" fillId="11" borderId="5" xfId="4" applyFill="1" applyBorder="1" applyAlignment="1">
      <alignment horizontal="center"/>
    </xf>
    <xf numFmtId="0" fontId="4" fillId="11" borderId="1" xfId="4" applyFill="1" applyBorder="1"/>
    <xf numFmtId="0" fontId="4" fillId="0" borderId="0" xfId="4"/>
    <xf numFmtId="0" fontId="4" fillId="11" borderId="2" xfId="4" applyFill="1" applyBorder="1" applyAlignment="1">
      <alignment horizontal="center"/>
    </xf>
    <xf numFmtId="0" fontId="4" fillId="0" borderId="0" xfId="4" applyBorder="1"/>
    <xf numFmtId="0" fontId="25" fillId="10" borderId="1" xfId="4" applyFont="1" applyFill="1" applyBorder="1" applyAlignment="1">
      <alignment horizontal="center" vertical="center"/>
    </xf>
    <xf numFmtId="0" fontId="4" fillId="11" borderId="7" xfId="4" applyFill="1" applyBorder="1" applyAlignment="1">
      <alignment horizontal="center"/>
    </xf>
    <xf numFmtId="0" fontId="4" fillId="12" borderId="8" xfId="4" applyFill="1" applyBorder="1"/>
    <xf numFmtId="0" fontId="11" fillId="12" borderId="8" xfId="4" applyFont="1" applyFill="1" applyBorder="1" applyAlignment="1">
      <alignment horizontal="left" vertical="center" wrapText="1"/>
    </xf>
    <xf numFmtId="0" fontId="4" fillId="0" borderId="8" xfId="4" applyBorder="1"/>
    <xf numFmtId="0" fontId="3" fillId="12" borderId="8" xfId="4" applyFont="1" applyFill="1" applyBorder="1" applyAlignment="1">
      <alignment horizontal="center" vertical="center"/>
    </xf>
    <xf numFmtId="0" fontId="11" fillId="12" borderId="8" xfId="4" applyFont="1" applyFill="1" applyBorder="1" applyAlignment="1">
      <alignment horizontal="center" vertical="center"/>
    </xf>
    <xf numFmtId="0" fontId="4" fillId="11" borderId="8" xfId="4" applyFill="1" applyBorder="1"/>
    <xf numFmtId="0" fontId="3" fillId="13" borderId="8" xfId="4" applyFont="1" applyFill="1" applyBorder="1" applyAlignment="1">
      <alignment horizontal="center" vertical="center"/>
    </xf>
    <xf numFmtId="0" fontId="3" fillId="11" borderId="8" xfId="4" applyFont="1" applyFill="1" applyBorder="1" applyAlignment="1">
      <alignment horizontal="center" vertical="center"/>
    </xf>
    <xf numFmtId="0" fontId="3" fillId="13" borderId="44" xfId="4" applyFont="1" applyFill="1" applyBorder="1" applyAlignment="1">
      <alignment horizontal="center" vertical="center"/>
    </xf>
    <xf numFmtId="0" fontId="4" fillId="0" borderId="25" xfId="4" applyBorder="1"/>
    <xf numFmtId="0" fontId="3" fillId="11" borderId="8" xfId="4" applyFont="1" applyFill="1" applyBorder="1" applyAlignment="1">
      <alignment horizontal="left" vertical="center" wrapText="1"/>
    </xf>
    <xf numFmtId="9" fontId="3" fillId="11" borderId="8" xfId="4" applyNumberFormat="1" applyFont="1" applyFill="1" applyBorder="1" applyAlignment="1">
      <alignment horizontal="center" vertical="center"/>
    </xf>
    <xf numFmtId="165" fontId="3" fillId="11" borderId="8" xfId="4" applyNumberFormat="1" applyFont="1" applyFill="1" applyBorder="1" applyAlignment="1">
      <alignment horizontal="center" vertical="center"/>
    </xf>
    <xf numFmtId="0" fontId="11" fillId="11" borderId="8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11" fillId="11" borderId="7" xfId="4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left" vertical="center"/>
    </xf>
    <xf numFmtId="9" fontId="3" fillId="11" borderId="7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horizontal="center" vertical="center"/>
    </xf>
    <xf numFmtId="0" fontId="3" fillId="14" borderId="7" xfId="4" applyFont="1" applyFill="1" applyBorder="1" applyAlignment="1">
      <alignment horizontal="center" vertical="center"/>
    </xf>
    <xf numFmtId="0" fontId="4" fillId="11" borderId="7" xfId="4" applyFill="1" applyBorder="1"/>
    <xf numFmtId="0" fontId="11" fillId="15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0" fontId="4" fillId="0" borderId="1" xfId="4" applyBorder="1"/>
    <xf numFmtId="0" fontId="3" fillId="14" borderId="1" xfId="4" applyFont="1" applyFill="1" applyBorder="1" applyAlignment="1">
      <alignment horizontal="center" vertical="center"/>
    </xf>
    <xf numFmtId="0" fontId="11" fillId="9" borderId="8" xfId="4" applyFont="1" applyFill="1" applyBorder="1" applyAlignment="1">
      <alignment horizontal="center" vertical="center"/>
    </xf>
    <xf numFmtId="0" fontId="3" fillId="4" borderId="8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center" vertical="center"/>
    </xf>
    <xf numFmtId="0" fontId="3" fillId="4" borderId="44" xfId="4" applyFont="1" applyFill="1" applyBorder="1" applyAlignment="1">
      <alignment horizontal="center" vertical="center"/>
    </xf>
    <xf numFmtId="0" fontId="11" fillId="15" borderId="44" xfId="4" applyFont="1" applyFill="1" applyBorder="1" applyAlignment="1">
      <alignment horizontal="center" vertical="center"/>
    </xf>
    <xf numFmtId="0" fontId="3" fillId="0" borderId="44" xfId="4" applyFont="1" applyBorder="1" applyAlignment="1">
      <alignment horizontal="left" vertical="center"/>
    </xf>
    <xf numFmtId="0" fontId="4" fillId="0" borderId="44" xfId="4" applyBorder="1"/>
    <xf numFmtId="0" fontId="3" fillId="14" borderId="44" xfId="4" applyFont="1" applyFill="1" applyBorder="1" applyAlignment="1">
      <alignment horizontal="center" vertical="center"/>
    </xf>
    <xf numFmtId="0" fontId="4" fillId="11" borderId="44" xfId="4" applyFill="1" applyBorder="1"/>
    <xf numFmtId="0" fontId="3" fillId="11" borderId="44" xfId="4" applyFont="1" applyFill="1" applyBorder="1" applyAlignment="1">
      <alignment horizontal="center" vertical="center"/>
    </xf>
    <xf numFmtId="0" fontId="4" fillId="0" borderId="39" xfId="4" applyBorder="1"/>
    <xf numFmtId="0" fontId="11" fillId="11" borderId="1" xfId="4" applyFont="1" applyFill="1" applyBorder="1" applyAlignment="1">
      <alignment horizontal="center" vertical="center"/>
    </xf>
    <xf numFmtId="0" fontId="3" fillId="11" borderId="1" xfId="4" applyFont="1" applyFill="1" applyBorder="1" applyAlignment="1">
      <alignment horizontal="left" vertical="center"/>
    </xf>
    <xf numFmtId="49" fontId="3" fillId="14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1" fontId="11" fillId="11" borderId="1" xfId="4" applyNumberFormat="1" applyFont="1" applyFill="1" applyBorder="1" applyAlignment="1">
      <alignment horizontal="center" vertical="center"/>
    </xf>
    <xf numFmtId="1" fontId="3" fillId="0" borderId="7" xfId="4" applyNumberFormat="1" applyFont="1" applyBorder="1" applyAlignment="1">
      <alignment horizontal="center" vertical="center"/>
    </xf>
    <xf numFmtId="0" fontId="11" fillId="15" borderId="1" xfId="4" applyFont="1" applyFill="1" applyBorder="1" applyAlignment="1">
      <alignment horizontal="center"/>
    </xf>
    <xf numFmtId="1" fontId="3" fillId="0" borderId="1" xfId="4" applyNumberFormat="1" applyFont="1" applyBorder="1" applyAlignment="1">
      <alignment horizontal="center" vertical="center"/>
    </xf>
    <xf numFmtId="49" fontId="3" fillId="14" borderId="44" xfId="4" applyNumberFormat="1" applyFont="1" applyFill="1" applyBorder="1" applyAlignment="1">
      <alignment horizontal="center" vertical="center"/>
    </xf>
    <xf numFmtId="0" fontId="3" fillId="11" borderId="7" xfId="4" applyFont="1" applyFill="1" applyBorder="1" applyAlignment="1">
      <alignment vertical="center" wrapText="1"/>
    </xf>
    <xf numFmtId="0" fontId="4" fillId="0" borderId="7" xfId="4" applyBorder="1"/>
    <xf numFmtId="49" fontId="3" fillId="14" borderId="7" xfId="4" applyNumberFormat="1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1" fontId="11" fillId="11" borderId="7" xfId="4" applyNumberFormat="1" applyFont="1" applyFill="1" applyBorder="1" applyAlignment="1">
      <alignment horizontal="center" vertical="center"/>
    </xf>
    <xf numFmtId="9" fontId="3" fillId="11" borderId="1" xfId="4" applyNumberFormat="1" applyFont="1" applyFill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/>
    </xf>
    <xf numFmtId="0" fontId="4" fillId="4" borderId="1" xfId="4" applyFill="1" applyBorder="1"/>
    <xf numFmtId="49" fontId="26" fillId="4" borderId="1" xfId="4" applyNumberFormat="1" applyFont="1" applyFill="1" applyBorder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0" fontId="3" fillId="0" borderId="7" xfId="4" applyFont="1" applyBorder="1" applyAlignment="1">
      <alignment vertical="center" wrapText="1"/>
    </xf>
    <xf numFmtId="0" fontId="4" fillId="4" borderId="0" xfId="4" applyFill="1" applyBorder="1"/>
    <xf numFmtId="0" fontId="4" fillId="4" borderId="0" xfId="4" applyFill="1" applyBorder="1" applyAlignment="1"/>
    <xf numFmtId="0" fontId="4" fillId="11" borderId="28" xfId="4" applyFill="1" applyBorder="1" applyAlignment="1"/>
    <xf numFmtId="0" fontId="27" fillId="4" borderId="7" xfId="4" applyFont="1" applyFill="1" applyBorder="1"/>
    <xf numFmtId="0" fontId="15" fillId="4" borderId="7" xfId="4" applyFont="1" applyFill="1" applyBorder="1" applyAlignment="1">
      <alignment horizontal="center"/>
    </xf>
    <xf numFmtId="0" fontId="28" fillId="4" borderId="7" xfId="4" applyFont="1" applyFill="1" applyBorder="1" applyAlignment="1">
      <alignment horizontal="center"/>
    </xf>
    <xf numFmtId="0" fontId="27" fillId="4" borderId="7" xfId="4" applyFont="1" applyFill="1" applyBorder="1" applyAlignment="1">
      <alignment horizontal="center"/>
    </xf>
    <xf numFmtId="0" fontId="15" fillId="4" borderId="1" xfId="4" applyFont="1" applyFill="1" applyBorder="1" applyAlignment="1">
      <alignment horizontal="center"/>
    </xf>
    <xf numFmtId="0" fontId="28" fillId="4" borderId="1" xfId="4" applyFont="1" applyFill="1" applyBorder="1" applyAlignment="1">
      <alignment horizontal="center"/>
    </xf>
    <xf numFmtId="0" fontId="28" fillId="4" borderId="1" xfId="4" applyFont="1" applyFill="1" applyBorder="1"/>
    <xf numFmtId="0" fontId="2" fillId="6" borderId="3" xfId="1" applyNumberFormat="1" applyFont="1" applyFill="1" applyBorder="1" applyAlignment="1" applyProtection="1">
      <alignment horizontal="center" vertical="center"/>
      <protection locked="0"/>
    </xf>
    <xf numFmtId="0" fontId="2" fillId="6" borderId="2" xfId="1" applyNumberFormat="1" applyFont="1" applyFill="1" applyBorder="1" applyAlignment="1" applyProtection="1">
      <alignment horizontal="center" vertical="center"/>
      <protection locked="0"/>
    </xf>
    <xf numFmtId="0" fontId="2" fillId="6" borderId="7" xfId="1" applyNumberFormat="1" applyFont="1" applyFill="1" applyBorder="1" applyAlignment="1" applyProtection="1">
      <alignment horizontal="center" vertical="center"/>
      <protection locked="0"/>
    </xf>
    <xf numFmtId="0" fontId="4" fillId="6" borderId="0" xfId="5" applyNumberFormat="1" applyFont="1" applyFill="1" applyBorder="1" applyAlignment="1" applyProtection="1">
      <alignment vertical="center" wrapText="1"/>
      <protection locked="0"/>
    </xf>
    <xf numFmtId="0" fontId="4" fillId="0" borderId="0" xfId="5" applyBorder="1"/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NumberFormat="1" applyFont="1" applyFill="1" applyBorder="1" applyAlignment="1" applyProtection="1">
      <alignment horizontal="left" vertical="center" wrapText="1"/>
      <protection locked="0"/>
    </xf>
    <xf numFmtId="0" fontId="4" fillId="16" borderId="8" xfId="1" applyNumberFormat="1" applyFont="1" applyFill="1" applyBorder="1" applyAlignment="1" applyProtection="1">
      <alignment horizontal="center" vertical="center"/>
      <protection locked="0"/>
    </xf>
    <xf numFmtId="0" fontId="4" fillId="16" borderId="8" xfId="1" applyNumberFormat="1" applyFont="1" applyFill="1" applyBorder="1" applyAlignment="1" applyProtection="1">
      <alignment horizontal="center" vertical="center"/>
    </xf>
    <xf numFmtId="0" fontId="4" fillId="16" borderId="9" xfId="1" applyNumberFormat="1" applyFont="1" applyFill="1" applyBorder="1" applyAlignment="1" applyProtection="1">
      <alignment horizontal="left" vertical="center" wrapText="1"/>
    </xf>
    <xf numFmtId="0" fontId="4" fillId="16" borderId="10" xfId="1" applyNumberFormat="1" applyFont="1" applyFill="1" applyBorder="1" applyAlignment="1" applyProtection="1">
      <alignment horizontal="center" vertical="center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vertical="center"/>
      <protection locked="0"/>
    </xf>
    <xf numFmtId="0" fontId="20" fillId="6" borderId="0" xfId="2" applyNumberFormat="1" applyFont="1" applyFill="1" applyBorder="1" applyAlignment="1" applyProtection="1">
      <alignment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0" borderId="35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3" borderId="3" xfId="3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5" borderId="9" xfId="3" applyNumberFormat="1" applyFont="1" applyFill="1" applyBorder="1" applyAlignment="1" applyProtection="1">
      <alignment horizontal="left" vertical="center" wrapText="1"/>
    </xf>
    <xf numFmtId="0" fontId="7" fillId="2" borderId="11" xfId="3" applyFont="1" applyFill="1" applyBorder="1" applyAlignment="1" applyProtection="1">
      <alignment vertical="center" wrapText="1"/>
      <protection locked="0"/>
    </xf>
    <xf numFmtId="0" fontId="4" fillId="3" borderId="1" xfId="3" applyNumberFormat="1" applyFont="1" applyFill="1" applyBorder="1" applyAlignment="1" applyProtection="1">
      <alignment horizontal="left" vertical="center" wrapText="1"/>
      <protection locked="0"/>
    </xf>
    <xf numFmtId="0" fontId="4" fillId="16" borderId="9" xfId="3" applyNumberFormat="1" applyFont="1" applyFill="1" applyBorder="1" applyAlignment="1" applyProtection="1">
      <alignment horizontal="left" vertical="center" wrapText="1"/>
      <protection locked="0"/>
    </xf>
    <xf numFmtId="164" fontId="4" fillId="3" borderId="1" xfId="1" applyNumberFormat="1" applyFont="1" applyFill="1" applyBorder="1" applyAlignment="1" applyProtection="1">
      <alignment vertical="center"/>
    </xf>
    <xf numFmtId="164" fontId="4" fillId="5" borderId="1" xfId="1" applyNumberFormat="1" applyFont="1" applyFill="1" applyBorder="1" applyAlignment="1" applyProtection="1">
      <alignment vertical="center"/>
    </xf>
    <xf numFmtId="0" fontId="4" fillId="3" borderId="9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3" applyNumberFormat="1" applyFont="1" applyFill="1" applyBorder="1" applyAlignment="1" applyProtection="1">
      <alignment horizontal="left" vertical="center" wrapText="1"/>
      <protection locked="0"/>
    </xf>
    <xf numFmtId="0" fontId="4" fillId="3" borderId="16" xfId="3" applyNumberFormat="1" applyFont="1" applyFill="1" applyBorder="1" applyAlignment="1" applyProtection="1">
      <alignment horizontal="left" vertical="center" wrapText="1"/>
      <protection locked="0"/>
    </xf>
    <xf numFmtId="12" fontId="3" fillId="4" borderId="1" xfId="4" applyNumberFormat="1" applyFont="1" applyFill="1" applyBorder="1" applyAlignment="1">
      <alignment horizontal="center" vertical="center"/>
    </xf>
    <xf numFmtId="0" fontId="4" fillId="3" borderId="26" xfId="1" applyNumberFormat="1" applyFont="1" applyFill="1" applyBorder="1" applyAlignment="1" applyProtection="1">
      <alignment horizontal="left" vertical="center" wrapText="1"/>
      <protection locked="0"/>
    </xf>
    <xf numFmtId="0" fontId="4" fillId="3" borderId="4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49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  <protection locked="0"/>
    </xf>
    <xf numFmtId="0" fontId="4" fillId="3" borderId="30" xfId="1" applyNumberFormat="1" applyFont="1" applyFill="1" applyBorder="1" applyAlignment="1" applyProtection="1">
      <alignment horizontal="left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1" applyNumberFormat="1" applyFont="1" applyFill="1" applyBorder="1" applyAlignment="1" applyProtection="1">
      <alignment horizontal="center" vertical="center"/>
      <protection locked="0"/>
    </xf>
    <xf numFmtId="0" fontId="2" fillId="5" borderId="14" xfId="1" applyNumberFormat="1" applyFont="1" applyFill="1" applyBorder="1" applyAlignment="1" applyProtection="1">
      <alignment horizontal="center" vertical="center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13" fillId="6" borderId="0" xfId="2" applyFont="1" applyFill="1" applyBorder="1" applyAlignment="1" applyProtection="1">
      <alignment horizontal="left" vertical="center"/>
      <protection locked="0"/>
    </xf>
    <xf numFmtId="0" fontId="9" fillId="6" borderId="0" xfId="2" applyFont="1" applyFill="1" applyBorder="1" applyAlignment="1" applyProtection="1">
      <alignment horizontal="center" vertical="top"/>
      <protection locked="0"/>
    </xf>
    <xf numFmtId="0" fontId="12" fillId="6" borderId="0" xfId="2" applyFont="1" applyFill="1" applyBorder="1" applyAlignment="1" applyProtection="1">
      <alignment horizontal="center" vertical="center" wrapText="1"/>
      <protection locked="0"/>
    </xf>
    <xf numFmtId="0" fontId="18" fillId="6" borderId="0" xfId="2" applyFont="1" applyFill="1" applyBorder="1" applyAlignment="1" applyProtection="1">
      <alignment horizontal="center" vertical="center" wrapText="1"/>
      <protection locked="0"/>
    </xf>
    <xf numFmtId="0" fontId="17" fillId="6" borderId="0" xfId="2" applyFont="1" applyFill="1" applyBorder="1" applyAlignment="1" applyProtection="1">
      <alignment horizontal="center" vertical="center"/>
      <protection locked="0"/>
    </xf>
    <xf numFmtId="0" fontId="14" fillId="6" borderId="0" xfId="2" applyFont="1" applyFill="1" applyBorder="1" applyAlignment="1" applyProtection="1">
      <alignment horizontal="left" wrapText="1"/>
      <protection locked="0"/>
    </xf>
    <xf numFmtId="0" fontId="10" fillId="6" borderId="0" xfId="2" applyFont="1" applyFill="1" applyBorder="1" applyAlignment="1" applyProtection="1">
      <alignment horizontal="center" vertical="center" wrapText="1"/>
      <protection locked="0"/>
    </xf>
    <xf numFmtId="0" fontId="14" fillId="6" borderId="0" xfId="2" applyFont="1" applyFill="1" applyBorder="1" applyAlignment="1" applyProtection="1">
      <alignment horizontal="right" wrapText="1"/>
      <protection locked="0"/>
    </xf>
    <xf numFmtId="0" fontId="14" fillId="6" borderId="0" xfId="2" applyFont="1" applyFill="1" applyBorder="1" applyAlignment="1" applyProtection="1">
      <alignment horizontal="left" vertical="center"/>
      <protection locked="0"/>
    </xf>
    <xf numFmtId="0" fontId="14" fillId="6" borderId="0" xfId="2" applyFont="1" applyFill="1" applyBorder="1" applyAlignment="1" applyProtection="1">
      <alignment horizontal="center" vertical="center"/>
      <protection locked="0"/>
    </xf>
    <xf numFmtId="0" fontId="15" fillId="6" borderId="0" xfId="2" applyFont="1" applyFill="1" applyBorder="1" applyAlignment="1" applyProtection="1">
      <alignment horizontal="center" vertical="top"/>
      <protection locked="0"/>
    </xf>
    <xf numFmtId="0" fontId="16" fillId="6" borderId="1" xfId="2" applyNumberFormat="1" applyFont="1" applyFill="1" applyBorder="1" applyAlignment="1" applyProtection="1">
      <alignment horizontal="center" vertical="center"/>
      <protection locked="0"/>
    </xf>
    <xf numFmtId="0" fontId="18" fillId="6" borderId="0" xfId="2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Alignment="1" applyProtection="1">
      <alignment horizontal="left" wrapText="1"/>
      <protection locked="0"/>
    </xf>
    <xf numFmtId="0" fontId="8" fillId="0" borderId="31" xfId="2" applyNumberFormat="1" applyFont="1" applyBorder="1" applyAlignment="1" applyProtection="1">
      <alignment horizontal="left"/>
      <protection locked="0"/>
    </xf>
    <xf numFmtId="0" fontId="19" fillId="0" borderId="0" xfId="2" applyFont="1" applyAlignment="1" applyProtection="1">
      <alignment horizontal="left"/>
      <protection locked="0"/>
    </xf>
    <xf numFmtId="0" fontId="8" fillId="6" borderId="0" xfId="2" applyFont="1" applyFill="1" applyBorder="1" applyAlignment="1" applyProtection="1">
      <alignment horizontal="left" vertical="top"/>
      <protection locked="0"/>
    </xf>
    <xf numFmtId="0" fontId="19" fillId="6" borderId="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2" applyFont="1" applyFill="1" applyBorder="1" applyAlignment="1" applyProtection="1">
      <alignment horizontal="left" vertical="top"/>
      <protection locked="0"/>
    </xf>
    <xf numFmtId="14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0" fillId="6" borderId="31" xfId="2" applyNumberFormat="1" applyFont="1" applyFill="1" applyBorder="1" applyAlignment="1" applyProtection="1">
      <alignment horizontal="left" vertical="center"/>
      <protection locked="0"/>
    </xf>
    <xf numFmtId="0" fontId="21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wrapText="1"/>
      <protection locked="0"/>
    </xf>
    <xf numFmtId="0" fontId="8" fillId="6" borderId="31" xfId="2" applyNumberFormat="1" applyFont="1" applyFill="1" applyBorder="1" applyAlignment="1" applyProtection="1">
      <alignment horizontal="left"/>
      <protection locked="0"/>
    </xf>
    <xf numFmtId="0" fontId="19" fillId="6" borderId="0" xfId="2" applyFont="1" applyFill="1" applyBorder="1" applyAlignment="1" applyProtection="1">
      <alignment horizontal="left"/>
      <protection locked="0"/>
    </xf>
    <xf numFmtId="0" fontId="19" fillId="6" borderId="26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0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1" xfId="2" applyNumberFormat="1" applyFont="1" applyFill="1" applyBorder="1" applyAlignment="1" applyProtection="1">
      <alignment horizontal="left" vertical="center" wrapText="1"/>
      <protection locked="0"/>
    </xf>
    <xf numFmtId="0" fontId="19" fillId="6" borderId="32" xfId="2" applyNumberFormat="1" applyFont="1" applyFill="1" applyBorder="1" applyAlignment="1" applyProtection="1">
      <alignment horizontal="left" vertical="center" wrapText="1"/>
      <protection locked="0"/>
    </xf>
    <xf numFmtId="0" fontId="20" fillId="6" borderId="31" xfId="2" applyNumberFormat="1" applyFont="1" applyFill="1" applyBorder="1" applyAlignment="1" applyProtection="1">
      <alignment horizontal="left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3" fillId="6" borderId="1" xfId="1" applyNumberFormat="1" applyFont="1" applyFill="1" applyBorder="1" applyAlignment="1" applyProtection="1">
      <alignment horizontal="center" vertical="center"/>
      <protection locked="0"/>
    </xf>
    <xf numFmtId="0" fontId="22" fillId="6" borderId="0" xfId="1" applyFont="1" applyFill="1" applyBorder="1" applyAlignment="1" applyProtection="1">
      <alignment horizontal="left" vertical="center"/>
      <protection locked="0"/>
    </xf>
    <xf numFmtId="0" fontId="2" fillId="3" borderId="3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NumberFormat="1" applyFont="1" applyFill="1" applyBorder="1" applyAlignment="1" applyProtection="1">
      <alignment horizontal="center" vertical="center"/>
      <protection locked="0"/>
    </xf>
    <xf numFmtId="0" fontId="3" fillId="6" borderId="5" xfId="1" applyNumberFormat="1" applyFont="1" applyFill="1" applyBorder="1" applyAlignment="1" applyProtection="1">
      <alignment horizontal="center" vertical="center"/>
      <protection locked="0"/>
    </xf>
    <xf numFmtId="0" fontId="29" fillId="6" borderId="0" xfId="1" applyFont="1" applyFill="1" applyBorder="1" applyAlignment="1" applyProtection="1">
      <alignment horizontal="left" vertical="center"/>
      <protection locked="0"/>
    </xf>
    <xf numFmtId="0" fontId="24" fillId="3" borderId="47" xfId="1" applyNumberFormat="1" applyFont="1" applyFill="1" applyBorder="1" applyAlignment="1" applyProtection="1">
      <alignment horizontal="center" vertical="center"/>
      <protection locked="0"/>
    </xf>
    <xf numFmtId="0" fontId="2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0" fontId="25" fillId="3" borderId="0" xfId="1" applyNumberFormat="1" applyFont="1" applyFill="1" applyBorder="1" applyAlignment="1" applyProtection="1">
      <alignment horizontal="center" vertical="center"/>
      <protection locked="0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4" xfId="1" applyNumberFormat="1" applyFont="1" applyFill="1" applyBorder="1" applyAlignment="1" applyProtection="1">
      <alignment horizontal="left" vertical="center" wrapText="1"/>
      <protection locked="0"/>
    </xf>
    <xf numFmtId="0" fontId="3" fillId="6" borderId="5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1" xfId="1" applyNumberFormat="1" applyFont="1" applyFill="1" applyBorder="1" applyAlignment="1" applyProtection="1">
      <alignment horizontal="left" vertical="center"/>
      <protection locked="0"/>
    </xf>
    <xf numFmtId="0" fontId="11" fillId="3" borderId="1" xfId="1" applyNumberFormat="1" applyFont="1" applyFill="1" applyBorder="1" applyAlignment="1" applyProtection="1">
      <alignment horizontal="left" vertical="center"/>
      <protection locked="0"/>
    </xf>
    <xf numFmtId="0" fontId="25" fillId="8" borderId="0" xfId="1" applyNumberFormat="1" applyFont="1" applyFill="1" applyBorder="1" applyAlignment="1" applyProtection="1">
      <alignment horizontal="center" vertical="center"/>
      <protection locked="0"/>
    </xf>
    <xf numFmtId="0" fontId="11" fillId="8" borderId="1" xfId="1" applyNumberFormat="1" applyFont="1" applyFill="1" applyBorder="1" applyAlignment="1" applyProtection="1">
      <alignment horizontal="left" vertical="center"/>
      <protection locked="0"/>
    </xf>
    <xf numFmtId="0" fontId="3" fillId="6" borderId="2" xfId="1" applyNumberFormat="1" applyFont="1" applyFill="1" applyBorder="1" applyAlignment="1" applyProtection="1">
      <alignment horizontal="center" vertical="center"/>
      <protection locked="0"/>
    </xf>
    <xf numFmtId="0" fontId="3" fillId="6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7" xfId="1" applyNumberFormat="1" applyFont="1" applyFill="1" applyBorder="1" applyAlignment="1" applyProtection="1">
      <alignment horizontal="center" vertical="center"/>
      <protection locked="0"/>
    </xf>
    <xf numFmtId="0" fontId="3" fillId="6" borderId="3" xfId="5" applyNumberFormat="1" applyFont="1" applyFill="1" applyBorder="1" applyAlignment="1" applyProtection="1">
      <alignment horizontal="left" vertical="center" wrapText="1"/>
      <protection locked="0"/>
    </xf>
    <xf numFmtId="0" fontId="3" fillId="6" borderId="4" xfId="5" applyNumberFormat="1" applyFont="1" applyFill="1" applyBorder="1" applyAlignment="1" applyProtection="1">
      <alignment horizontal="left" vertical="center" wrapText="1"/>
      <protection locked="0"/>
    </xf>
    <xf numFmtId="0" fontId="3" fillId="6" borderId="5" xfId="5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1" fontId="4" fillId="2" borderId="1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/>
    </xf>
    <xf numFmtId="0" fontId="4" fillId="5" borderId="28" xfId="1" applyNumberFormat="1" applyFont="1" applyFill="1" applyBorder="1" applyAlignment="1" applyProtection="1">
      <alignment horizontal="center" vertical="center"/>
    </xf>
    <xf numFmtId="0" fontId="4" fillId="5" borderId="26" xfId="1" applyNumberFormat="1" applyFont="1" applyFill="1" applyBorder="1" applyAlignment="1" applyProtection="1">
      <alignment horizontal="center" vertical="center"/>
    </xf>
    <xf numFmtId="0" fontId="4" fillId="5" borderId="29" xfId="1" applyNumberFormat="1" applyFont="1" applyFill="1" applyBorder="1" applyAlignment="1" applyProtection="1">
      <alignment horizontal="center" vertical="center"/>
    </xf>
    <xf numFmtId="0" fontId="4" fillId="5" borderId="2" xfId="1" applyNumberFormat="1" applyFont="1" applyFill="1" applyBorder="1" applyAlignment="1" applyProtection="1">
      <alignment horizontal="center" vertical="center" wrapText="1"/>
    </xf>
    <xf numFmtId="0" fontId="4" fillId="5" borderId="28" xfId="1" applyNumberFormat="1" applyFont="1" applyFill="1" applyBorder="1" applyAlignment="1" applyProtection="1">
      <alignment horizontal="center" vertical="center" wrapText="1"/>
    </xf>
    <xf numFmtId="0" fontId="4" fillId="5" borderId="7" xfId="1" applyNumberFormat="1" applyFont="1" applyFill="1" applyBorder="1" applyAlignment="1" applyProtection="1">
      <alignment horizontal="center" vertical="center" wrapText="1"/>
    </xf>
    <xf numFmtId="0" fontId="4" fillId="5" borderId="15" xfId="1" applyNumberFormat="1" applyFont="1" applyFill="1" applyBorder="1" applyAlignment="1" applyProtection="1">
      <alignment horizontal="center" vertical="center"/>
    </xf>
    <xf numFmtId="0" fontId="4" fillId="5" borderId="27" xfId="1" applyNumberFormat="1" applyFont="1" applyFill="1" applyBorder="1" applyAlignment="1" applyProtection="1">
      <alignment horizontal="center" vertical="center"/>
    </xf>
    <xf numFmtId="0" fontId="4" fillId="5" borderId="30" xfId="1" applyNumberFormat="1" applyFont="1" applyFill="1" applyBorder="1" applyAlignment="1" applyProtection="1">
      <alignment horizontal="center" vertical="center"/>
    </xf>
    <xf numFmtId="0" fontId="4" fillId="5" borderId="31" xfId="1" applyNumberFormat="1" applyFont="1" applyFill="1" applyBorder="1" applyAlignment="1" applyProtection="1">
      <alignment horizontal="center" vertical="center"/>
    </xf>
    <xf numFmtId="0" fontId="4" fillId="5" borderId="32" xfId="1" applyNumberFormat="1" applyFont="1" applyFill="1" applyBorder="1" applyAlignment="1" applyProtection="1">
      <alignment horizontal="center" vertical="center"/>
    </xf>
    <xf numFmtId="0" fontId="4" fillId="5" borderId="7" xfId="1" applyNumberFormat="1" applyFont="1" applyFill="1" applyBorder="1" applyAlignment="1" applyProtection="1">
      <alignment horizontal="center" vertical="center"/>
    </xf>
    <xf numFmtId="0" fontId="4" fillId="5" borderId="16" xfId="1" applyNumberFormat="1" applyFont="1" applyFill="1" applyBorder="1" applyAlignment="1" applyProtection="1">
      <alignment horizontal="center" vertical="center"/>
    </xf>
    <xf numFmtId="0" fontId="4" fillId="5" borderId="34" xfId="1" applyNumberFormat="1" applyFont="1" applyFill="1" applyBorder="1" applyAlignment="1" applyProtection="1">
      <alignment horizontal="center" vertical="center"/>
    </xf>
    <xf numFmtId="0" fontId="4" fillId="5" borderId="33" xfId="1" applyNumberFormat="1" applyFont="1" applyFill="1" applyBorder="1" applyAlignment="1" applyProtection="1">
      <alignment horizontal="center" vertical="center"/>
    </xf>
    <xf numFmtId="0" fontId="4" fillId="5" borderId="3" xfId="1" applyNumberFormat="1" applyFont="1" applyFill="1" applyBorder="1" applyAlignment="1" applyProtection="1">
      <alignment horizontal="center" vertical="center"/>
    </xf>
    <xf numFmtId="0" fontId="4" fillId="5" borderId="4" xfId="1" applyNumberFormat="1" applyFont="1" applyFill="1" applyBorder="1" applyAlignment="1" applyProtection="1">
      <alignment horizontal="center" vertical="center"/>
    </xf>
    <xf numFmtId="0" fontId="4" fillId="5" borderId="5" xfId="1" applyNumberFormat="1" applyFont="1" applyFill="1" applyBorder="1" applyAlignment="1" applyProtection="1">
      <alignment horizontal="center" vertical="center"/>
    </xf>
    <xf numFmtId="12" fontId="4" fillId="5" borderId="9" xfId="1" applyNumberFormat="1" applyFont="1" applyFill="1" applyBorder="1" applyAlignment="1" applyProtection="1">
      <alignment horizontal="center" vertical="center"/>
    </xf>
    <xf numFmtId="12" fontId="4" fillId="5" borderId="38" xfId="1" applyNumberFormat="1" applyFont="1" applyFill="1" applyBorder="1" applyAlignment="1" applyProtection="1">
      <alignment horizontal="center" vertical="center"/>
    </xf>
    <xf numFmtId="0" fontId="4" fillId="5" borderId="35" xfId="1" applyNumberFormat="1" applyFont="1" applyFill="1" applyBorder="1" applyAlignment="1" applyProtection="1">
      <alignment horizontal="center" vertical="center"/>
      <protection locked="0"/>
    </xf>
    <xf numFmtId="12" fontId="4" fillId="5" borderId="25" xfId="1" applyNumberFormat="1" applyFont="1" applyFill="1" applyBorder="1" applyAlignment="1" applyProtection="1">
      <alignment horizontal="center" vertical="center"/>
    </xf>
    <xf numFmtId="0" fontId="4" fillId="5" borderId="9" xfId="1" applyNumberFormat="1" applyFont="1" applyFill="1" applyBorder="1" applyAlignment="1" applyProtection="1">
      <alignment horizontal="center" vertical="center"/>
    </xf>
    <xf numFmtId="0" fontId="4" fillId="5" borderId="38" xfId="1" applyNumberFormat="1" applyFont="1" applyFill="1" applyBorder="1" applyAlignment="1" applyProtection="1">
      <alignment horizontal="center" vertical="center"/>
    </xf>
    <xf numFmtId="12" fontId="4" fillId="5" borderId="16" xfId="1" applyNumberFormat="1" applyFont="1" applyFill="1" applyBorder="1" applyAlignment="1" applyProtection="1">
      <alignment horizontal="center" vertical="center"/>
    </xf>
    <xf numFmtId="12" fontId="4" fillId="5" borderId="37" xfId="1" applyNumberFormat="1" applyFont="1" applyFill="1" applyBorder="1" applyAlignment="1" applyProtection="1">
      <alignment horizontal="center" vertical="center"/>
    </xf>
    <xf numFmtId="12" fontId="4" fillId="5" borderId="34" xfId="1" applyNumberFormat="1" applyFont="1" applyFill="1" applyBorder="1" applyAlignment="1" applyProtection="1">
      <alignment horizontal="center" vertical="center"/>
    </xf>
    <xf numFmtId="12" fontId="4" fillId="5" borderId="12" xfId="1" applyNumberFormat="1" applyFont="1" applyFill="1" applyBorder="1" applyAlignment="1" applyProtection="1">
      <alignment horizontal="center" vertical="center"/>
    </xf>
    <xf numFmtId="12" fontId="4" fillId="5" borderId="40" xfId="1" applyNumberFormat="1" applyFont="1" applyFill="1" applyBorder="1" applyAlignment="1" applyProtection="1">
      <alignment horizontal="center" vertical="center"/>
    </xf>
    <xf numFmtId="12" fontId="4" fillId="5" borderId="41" xfId="1" applyNumberFormat="1" applyFont="1" applyFill="1" applyBorder="1" applyAlignment="1" applyProtection="1">
      <alignment horizontal="center" vertical="center"/>
    </xf>
    <xf numFmtId="12" fontId="4" fillId="3" borderId="12" xfId="1" applyNumberFormat="1" applyFont="1" applyFill="1" applyBorder="1" applyAlignment="1" applyProtection="1">
      <alignment horizontal="center" vertical="center"/>
      <protection locked="0"/>
    </xf>
    <xf numFmtId="12" fontId="4" fillId="3" borderId="4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41" xfId="1" applyNumberFormat="1" applyFont="1" applyFill="1" applyBorder="1" applyAlignment="1" applyProtection="1">
      <alignment horizontal="center" vertical="center"/>
      <protection locked="0"/>
    </xf>
    <xf numFmtId="12" fontId="4" fillId="3" borderId="42" xfId="1" applyNumberFormat="1" applyFont="1" applyFill="1" applyBorder="1" applyAlignment="1" applyProtection="1">
      <alignment horizontal="center" vertical="center"/>
      <protection locked="0"/>
    </xf>
    <xf numFmtId="12" fontId="4" fillId="3" borderId="3" xfId="1" applyNumberFormat="1" applyFont="1" applyFill="1" applyBorder="1" applyAlignment="1" applyProtection="1">
      <alignment horizontal="center" vertical="center"/>
      <protection locked="0"/>
    </xf>
    <xf numFmtId="12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5" xfId="1" applyNumberFormat="1" applyFont="1" applyFill="1" applyBorder="1" applyAlignment="1" applyProtection="1">
      <alignment horizontal="center" vertical="center"/>
      <protection locked="0"/>
    </xf>
    <xf numFmtId="12" fontId="4" fillId="3" borderId="43" xfId="1" applyNumberFormat="1" applyFont="1" applyFill="1" applyBorder="1" applyAlignment="1" applyProtection="1">
      <alignment horizontal="center" vertical="center"/>
      <protection locked="0"/>
    </xf>
    <xf numFmtId="0" fontId="4" fillId="16" borderId="35" xfId="1" applyNumberFormat="1" applyFont="1" applyFill="1" applyBorder="1" applyAlignment="1" applyProtection="1">
      <alignment horizontal="center" vertical="center"/>
      <protection locked="0"/>
    </xf>
    <xf numFmtId="12" fontId="4" fillId="3" borderId="9" xfId="1" applyNumberFormat="1" applyFont="1" applyFill="1" applyBorder="1" applyAlignment="1" applyProtection="1">
      <alignment horizontal="center" vertical="center"/>
    </xf>
    <xf numFmtId="12" fontId="4" fillId="3" borderId="38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38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 vertical="center"/>
      <protection locked="0"/>
    </xf>
    <xf numFmtId="164" fontId="4" fillId="3" borderId="41" xfId="1" applyNumberFormat="1" applyFont="1" applyFill="1" applyBorder="1" applyAlignment="1" applyProtection="1">
      <alignment horizontal="center" vertical="center"/>
      <protection locked="0"/>
    </xf>
    <xf numFmtId="164" fontId="4" fillId="3" borderId="3" xfId="1" applyNumberFormat="1" applyFon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horizontal="center" vertical="center"/>
      <protection locked="0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5" borderId="1" xfId="1" applyNumberFormat="1" applyFont="1" applyFill="1" applyBorder="1" applyAlignment="1" applyProtection="1">
      <alignment horizontal="center" vertical="center"/>
    </xf>
    <xf numFmtId="1" fontId="4" fillId="5" borderId="1" xfId="1" applyNumberFormat="1" applyFont="1" applyFill="1" applyBorder="1" applyAlignment="1" applyProtection="1">
      <alignment horizontal="center" vertical="center"/>
    </xf>
    <xf numFmtId="0" fontId="4" fillId="16" borderId="1" xfId="1" applyNumberFormat="1" applyFont="1" applyFill="1" applyBorder="1" applyAlignment="1" applyProtection="1">
      <alignment horizontal="center" vertical="center"/>
      <protection locked="0"/>
    </xf>
    <xf numFmtId="0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6" borderId="2" xfId="1" applyNumberFormat="1" applyFont="1" applyFill="1" applyBorder="1" applyAlignment="1" applyProtection="1">
      <alignment horizontal="center" vertical="center"/>
    </xf>
    <xf numFmtId="0" fontId="4" fillId="16" borderId="28" xfId="1" applyNumberFormat="1" applyFont="1" applyFill="1" applyBorder="1" applyAlignment="1" applyProtection="1">
      <alignment horizontal="center" vertical="center"/>
    </xf>
    <xf numFmtId="0" fontId="4" fillId="3" borderId="35" xfId="1" applyNumberFormat="1" applyFont="1" applyFill="1" applyBorder="1" applyAlignment="1" applyProtection="1">
      <alignment horizontal="center" vertical="center"/>
      <protection locked="0"/>
    </xf>
    <xf numFmtId="0" fontId="4" fillId="3" borderId="28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12" fontId="4" fillId="3" borderId="45" xfId="1" applyNumberFormat="1" applyFont="1" applyFill="1" applyBorder="1" applyAlignment="1" applyProtection="1">
      <alignment horizontal="center" vertical="center"/>
    </xf>
    <xf numFmtId="0" fontId="4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4" fillId="16" borderId="1" xfId="1" applyNumberFormat="1" applyFont="1" applyFill="1" applyBorder="1" applyAlignment="1" applyProtection="1">
      <alignment horizontal="center" vertical="center"/>
    </xf>
    <xf numFmtId="0" fontId="4" fillId="16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28" xfId="1" applyNumberFormat="1" applyFont="1" applyFill="1" applyBorder="1" applyAlignment="1" applyProtection="1">
      <alignment horizontal="center" vertical="center" wrapText="1"/>
    </xf>
    <xf numFmtId="0" fontId="4" fillId="10" borderId="7" xfId="4" applyFill="1" applyBorder="1" applyAlignment="1">
      <alignment horizontal="center"/>
    </xf>
    <xf numFmtId="0" fontId="4" fillId="10" borderId="1" xfId="4" applyFill="1" applyBorder="1" applyAlignment="1">
      <alignment horizontal="center"/>
    </xf>
    <xf numFmtId="0" fontId="3" fillId="0" borderId="7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7" xfId="4" applyFont="1" applyBorder="1" applyAlignment="1">
      <alignment horizontal="left" vertical="center"/>
    </xf>
    <xf numFmtId="0" fontId="3" fillId="0" borderId="1" xfId="4" applyFont="1" applyBorder="1" applyAlignment="1">
      <alignment horizontal="left" vertical="center"/>
    </xf>
    <xf numFmtId="0" fontId="4" fillId="11" borderId="2" xfId="4" applyFill="1" applyBorder="1" applyAlignment="1">
      <alignment horizontal="center"/>
    </xf>
    <xf numFmtId="0" fontId="4" fillId="11" borderId="28" xfId="4" applyFill="1" applyBorder="1" applyAlignment="1">
      <alignment horizontal="center"/>
    </xf>
    <xf numFmtId="0" fontId="3" fillId="0" borderId="2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 wrapText="1"/>
    </xf>
    <xf numFmtId="0" fontId="4" fillId="0" borderId="2" xfId="4" applyBorder="1" applyAlignment="1">
      <alignment horizontal="center"/>
    </xf>
    <xf numFmtId="0" fontId="4" fillId="0" borderId="6" xfId="4" applyBorder="1" applyAlignment="1">
      <alignment horizontal="center"/>
    </xf>
    <xf numFmtId="0" fontId="4" fillId="0" borderId="7" xfId="4" applyBorder="1" applyAlignment="1">
      <alignment horizontal="center"/>
    </xf>
    <xf numFmtId="0" fontId="11" fillId="0" borderId="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25" fillId="10" borderId="3" xfId="4" applyFont="1" applyFill="1" applyBorder="1" applyAlignment="1">
      <alignment horizontal="center" vertical="center"/>
    </xf>
    <xf numFmtId="0" fontId="25" fillId="10" borderId="4" xfId="4" applyFont="1" applyFill="1" applyBorder="1" applyAlignment="1">
      <alignment horizontal="center" vertical="center"/>
    </xf>
    <xf numFmtId="0" fontId="25" fillId="10" borderId="5" xfId="4" applyFont="1" applyFill="1" applyBorder="1" applyAlignment="1">
      <alignment horizontal="center" vertical="center"/>
    </xf>
    <xf numFmtId="0" fontId="4" fillId="11" borderId="44" xfId="4" applyFill="1" applyBorder="1" applyAlignment="1">
      <alignment horizontal="center"/>
    </xf>
    <xf numFmtId="0" fontId="4" fillId="0" borderId="3" xfId="4" applyBorder="1" applyAlignment="1">
      <alignment horizontal="center"/>
    </xf>
    <xf numFmtId="0" fontId="4" fillId="0" borderId="4" xfId="4" applyBorder="1" applyAlignment="1">
      <alignment horizontal="center"/>
    </xf>
    <xf numFmtId="0" fontId="4" fillId="0" borderId="1" xfId="4" applyBorder="1" applyAlignment="1">
      <alignment horizontal="center"/>
    </xf>
    <xf numFmtId="0" fontId="3" fillId="0" borderId="1" xfId="4" applyFont="1" applyBorder="1" applyAlignment="1">
      <alignment vertical="center" wrapText="1"/>
    </xf>
    <xf numFmtId="0" fontId="25" fillId="10" borderId="2" xfId="4" applyFont="1" applyFill="1" applyBorder="1" applyAlignment="1">
      <alignment horizontal="center" vertical="center"/>
    </xf>
    <xf numFmtId="0" fontId="25" fillId="10" borderId="7" xfId="4" applyFont="1" applyFill="1" applyBorder="1" applyAlignment="1">
      <alignment horizontal="center" vertical="center"/>
    </xf>
    <xf numFmtId="0" fontId="25" fillId="10" borderId="2" xfId="4" applyFont="1" applyFill="1" applyBorder="1" applyAlignment="1">
      <alignment horizontal="center" vertical="center" wrapText="1"/>
    </xf>
    <xf numFmtId="0" fontId="25" fillId="10" borderId="7" xfId="4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 applyProtection="1">
      <alignment horizontal="left" vertical="center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3" xfId="4"/>
    <cellStyle name="Обычный 3" xfId="2"/>
    <cellStyle name="Обычный 4" xfId="5"/>
    <cellStyle name="Обычный 5" xfId="6"/>
    <cellStyle name="Обычный 5 2" xfId="7"/>
  </cellStyles>
  <dxfs count="107"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A39"/>
  <sheetViews>
    <sheetView showGridLines="0" workbookViewId="0">
      <selection activeCell="B19" sqref="B19:K19"/>
    </sheetView>
  </sheetViews>
  <sheetFormatPr defaultColWidth="12.5703125" defaultRowHeight="13.5" customHeight="1" x14ac:dyDescent="0.15"/>
  <cols>
    <col min="1" max="1" width="2.28515625" style="108" customWidth="1"/>
    <col min="2" max="2" width="11.42578125" style="108" customWidth="1"/>
    <col min="3" max="4" width="12.85546875" style="108" customWidth="1"/>
    <col min="5" max="5" width="0.7109375" style="108" customWidth="1"/>
    <col min="6" max="11" width="7" style="108" customWidth="1"/>
    <col min="12" max="12" width="9.85546875" style="108" customWidth="1"/>
    <col min="13" max="13" width="4.140625" style="108" customWidth="1"/>
    <col min="14" max="16" width="7" style="108" customWidth="1"/>
    <col min="17" max="17" width="4.85546875" style="108" customWidth="1"/>
    <col min="18" max="18" width="6.85546875" style="108" customWidth="1"/>
    <col min="19" max="19" width="5" style="108" customWidth="1"/>
    <col min="20" max="20" width="5.140625" style="108" customWidth="1"/>
    <col min="21" max="21" width="6.5703125" style="108" customWidth="1"/>
    <col min="22" max="22" width="8.85546875" style="108" customWidth="1"/>
    <col min="23" max="23" width="3.140625" style="108" customWidth="1"/>
    <col min="24" max="24" width="10.140625" style="108" customWidth="1"/>
    <col min="25" max="27" width="4.42578125" style="108" customWidth="1"/>
    <col min="28" max="256" width="12.5703125" style="108"/>
    <col min="257" max="257" width="2.28515625" style="108" customWidth="1"/>
    <col min="258" max="258" width="11.42578125" style="108" customWidth="1"/>
    <col min="259" max="260" width="12.85546875" style="108" customWidth="1"/>
    <col min="261" max="261" width="0.7109375" style="108" customWidth="1"/>
    <col min="262" max="267" width="7" style="108" customWidth="1"/>
    <col min="268" max="268" width="9.85546875" style="108" customWidth="1"/>
    <col min="269" max="269" width="4.140625" style="108" customWidth="1"/>
    <col min="270" max="272" width="7" style="108" customWidth="1"/>
    <col min="273" max="273" width="4.85546875" style="108" customWidth="1"/>
    <col min="274" max="275" width="5" style="108" customWidth="1"/>
    <col min="276" max="276" width="5.140625" style="108" customWidth="1"/>
    <col min="277" max="277" width="6.5703125" style="108" customWidth="1"/>
    <col min="278" max="278" width="8.85546875" style="108" customWidth="1"/>
    <col min="279" max="279" width="3.140625" style="108" customWidth="1"/>
    <col min="280" max="280" width="10.140625" style="108" customWidth="1"/>
    <col min="281" max="283" width="4.42578125" style="108" customWidth="1"/>
    <col min="284" max="512" width="12.5703125" style="108"/>
    <col min="513" max="513" width="2.28515625" style="108" customWidth="1"/>
    <col min="514" max="514" width="11.42578125" style="108" customWidth="1"/>
    <col min="515" max="516" width="12.85546875" style="108" customWidth="1"/>
    <col min="517" max="517" width="0.7109375" style="108" customWidth="1"/>
    <col min="518" max="523" width="7" style="108" customWidth="1"/>
    <col min="524" max="524" width="9.85546875" style="108" customWidth="1"/>
    <col min="525" max="525" width="4.140625" style="108" customWidth="1"/>
    <col min="526" max="528" width="7" style="108" customWidth="1"/>
    <col min="529" max="529" width="4.85546875" style="108" customWidth="1"/>
    <col min="530" max="531" width="5" style="108" customWidth="1"/>
    <col min="532" max="532" width="5.140625" style="108" customWidth="1"/>
    <col min="533" max="533" width="6.5703125" style="108" customWidth="1"/>
    <col min="534" max="534" width="8.85546875" style="108" customWidth="1"/>
    <col min="535" max="535" width="3.140625" style="108" customWidth="1"/>
    <col min="536" max="536" width="10.140625" style="108" customWidth="1"/>
    <col min="537" max="539" width="4.42578125" style="108" customWidth="1"/>
    <col min="540" max="768" width="12.5703125" style="108"/>
    <col min="769" max="769" width="2.28515625" style="108" customWidth="1"/>
    <col min="770" max="770" width="11.42578125" style="108" customWidth="1"/>
    <col min="771" max="772" width="12.85546875" style="108" customWidth="1"/>
    <col min="773" max="773" width="0.7109375" style="108" customWidth="1"/>
    <col min="774" max="779" width="7" style="108" customWidth="1"/>
    <col min="780" max="780" width="9.85546875" style="108" customWidth="1"/>
    <col min="781" max="781" width="4.140625" style="108" customWidth="1"/>
    <col min="782" max="784" width="7" style="108" customWidth="1"/>
    <col min="785" max="785" width="4.85546875" style="108" customWidth="1"/>
    <col min="786" max="787" width="5" style="108" customWidth="1"/>
    <col min="788" max="788" width="5.140625" style="108" customWidth="1"/>
    <col min="789" max="789" width="6.5703125" style="108" customWidth="1"/>
    <col min="790" max="790" width="8.85546875" style="108" customWidth="1"/>
    <col min="791" max="791" width="3.140625" style="108" customWidth="1"/>
    <col min="792" max="792" width="10.140625" style="108" customWidth="1"/>
    <col min="793" max="795" width="4.42578125" style="108" customWidth="1"/>
    <col min="796" max="1024" width="12.5703125" style="108"/>
    <col min="1025" max="1025" width="2.28515625" style="108" customWidth="1"/>
    <col min="1026" max="1026" width="11.42578125" style="108" customWidth="1"/>
    <col min="1027" max="1028" width="12.85546875" style="108" customWidth="1"/>
    <col min="1029" max="1029" width="0.7109375" style="108" customWidth="1"/>
    <col min="1030" max="1035" width="7" style="108" customWidth="1"/>
    <col min="1036" max="1036" width="9.85546875" style="108" customWidth="1"/>
    <col min="1037" max="1037" width="4.140625" style="108" customWidth="1"/>
    <col min="1038" max="1040" width="7" style="108" customWidth="1"/>
    <col min="1041" max="1041" width="4.85546875" style="108" customWidth="1"/>
    <col min="1042" max="1043" width="5" style="108" customWidth="1"/>
    <col min="1044" max="1044" width="5.140625" style="108" customWidth="1"/>
    <col min="1045" max="1045" width="6.5703125" style="108" customWidth="1"/>
    <col min="1046" max="1046" width="8.85546875" style="108" customWidth="1"/>
    <col min="1047" max="1047" width="3.140625" style="108" customWidth="1"/>
    <col min="1048" max="1048" width="10.140625" style="108" customWidth="1"/>
    <col min="1049" max="1051" width="4.42578125" style="108" customWidth="1"/>
    <col min="1052" max="1280" width="12.5703125" style="108"/>
    <col min="1281" max="1281" width="2.28515625" style="108" customWidth="1"/>
    <col min="1282" max="1282" width="11.42578125" style="108" customWidth="1"/>
    <col min="1283" max="1284" width="12.85546875" style="108" customWidth="1"/>
    <col min="1285" max="1285" width="0.7109375" style="108" customWidth="1"/>
    <col min="1286" max="1291" width="7" style="108" customWidth="1"/>
    <col min="1292" max="1292" width="9.85546875" style="108" customWidth="1"/>
    <col min="1293" max="1293" width="4.140625" style="108" customWidth="1"/>
    <col min="1294" max="1296" width="7" style="108" customWidth="1"/>
    <col min="1297" max="1297" width="4.85546875" style="108" customWidth="1"/>
    <col min="1298" max="1299" width="5" style="108" customWidth="1"/>
    <col min="1300" max="1300" width="5.140625" style="108" customWidth="1"/>
    <col min="1301" max="1301" width="6.5703125" style="108" customWidth="1"/>
    <col min="1302" max="1302" width="8.85546875" style="108" customWidth="1"/>
    <col min="1303" max="1303" width="3.140625" style="108" customWidth="1"/>
    <col min="1304" max="1304" width="10.140625" style="108" customWidth="1"/>
    <col min="1305" max="1307" width="4.42578125" style="108" customWidth="1"/>
    <col min="1308" max="1536" width="12.5703125" style="108"/>
    <col min="1537" max="1537" width="2.28515625" style="108" customWidth="1"/>
    <col min="1538" max="1538" width="11.42578125" style="108" customWidth="1"/>
    <col min="1539" max="1540" width="12.85546875" style="108" customWidth="1"/>
    <col min="1541" max="1541" width="0.7109375" style="108" customWidth="1"/>
    <col min="1542" max="1547" width="7" style="108" customWidth="1"/>
    <col min="1548" max="1548" width="9.85546875" style="108" customWidth="1"/>
    <col min="1549" max="1549" width="4.140625" style="108" customWidth="1"/>
    <col min="1550" max="1552" width="7" style="108" customWidth="1"/>
    <col min="1553" max="1553" width="4.85546875" style="108" customWidth="1"/>
    <col min="1554" max="1555" width="5" style="108" customWidth="1"/>
    <col min="1556" max="1556" width="5.140625" style="108" customWidth="1"/>
    <col min="1557" max="1557" width="6.5703125" style="108" customWidth="1"/>
    <col min="1558" max="1558" width="8.85546875" style="108" customWidth="1"/>
    <col min="1559" max="1559" width="3.140625" style="108" customWidth="1"/>
    <col min="1560" max="1560" width="10.140625" style="108" customWidth="1"/>
    <col min="1561" max="1563" width="4.42578125" style="108" customWidth="1"/>
    <col min="1564" max="1792" width="12.5703125" style="108"/>
    <col min="1793" max="1793" width="2.28515625" style="108" customWidth="1"/>
    <col min="1794" max="1794" width="11.42578125" style="108" customWidth="1"/>
    <col min="1795" max="1796" width="12.85546875" style="108" customWidth="1"/>
    <col min="1797" max="1797" width="0.7109375" style="108" customWidth="1"/>
    <col min="1798" max="1803" width="7" style="108" customWidth="1"/>
    <col min="1804" max="1804" width="9.85546875" style="108" customWidth="1"/>
    <col min="1805" max="1805" width="4.140625" style="108" customWidth="1"/>
    <col min="1806" max="1808" width="7" style="108" customWidth="1"/>
    <col min="1809" max="1809" width="4.85546875" style="108" customWidth="1"/>
    <col min="1810" max="1811" width="5" style="108" customWidth="1"/>
    <col min="1812" max="1812" width="5.140625" style="108" customWidth="1"/>
    <col min="1813" max="1813" width="6.5703125" style="108" customWidth="1"/>
    <col min="1814" max="1814" width="8.85546875" style="108" customWidth="1"/>
    <col min="1815" max="1815" width="3.140625" style="108" customWidth="1"/>
    <col min="1816" max="1816" width="10.140625" style="108" customWidth="1"/>
    <col min="1817" max="1819" width="4.42578125" style="108" customWidth="1"/>
    <col min="1820" max="2048" width="12.5703125" style="108"/>
    <col min="2049" max="2049" width="2.28515625" style="108" customWidth="1"/>
    <col min="2050" max="2050" width="11.42578125" style="108" customWidth="1"/>
    <col min="2051" max="2052" width="12.85546875" style="108" customWidth="1"/>
    <col min="2053" max="2053" width="0.7109375" style="108" customWidth="1"/>
    <col min="2054" max="2059" width="7" style="108" customWidth="1"/>
    <col min="2060" max="2060" width="9.85546875" style="108" customWidth="1"/>
    <col min="2061" max="2061" width="4.140625" style="108" customWidth="1"/>
    <col min="2062" max="2064" width="7" style="108" customWidth="1"/>
    <col min="2065" max="2065" width="4.85546875" style="108" customWidth="1"/>
    <col min="2066" max="2067" width="5" style="108" customWidth="1"/>
    <col min="2068" max="2068" width="5.140625" style="108" customWidth="1"/>
    <col min="2069" max="2069" width="6.5703125" style="108" customWidth="1"/>
    <col min="2070" max="2070" width="8.85546875" style="108" customWidth="1"/>
    <col min="2071" max="2071" width="3.140625" style="108" customWidth="1"/>
    <col min="2072" max="2072" width="10.140625" style="108" customWidth="1"/>
    <col min="2073" max="2075" width="4.42578125" style="108" customWidth="1"/>
    <col min="2076" max="2304" width="12.5703125" style="108"/>
    <col min="2305" max="2305" width="2.28515625" style="108" customWidth="1"/>
    <col min="2306" max="2306" width="11.42578125" style="108" customWidth="1"/>
    <col min="2307" max="2308" width="12.85546875" style="108" customWidth="1"/>
    <col min="2309" max="2309" width="0.7109375" style="108" customWidth="1"/>
    <col min="2310" max="2315" width="7" style="108" customWidth="1"/>
    <col min="2316" max="2316" width="9.85546875" style="108" customWidth="1"/>
    <col min="2317" max="2317" width="4.140625" style="108" customWidth="1"/>
    <col min="2318" max="2320" width="7" style="108" customWidth="1"/>
    <col min="2321" max="2321" width="4.85546875" style="108" customWidth="1"/>
    <col min="2322" max="2323" width="5" style="108" customWidth="1"/>
    <col min="2324" max="2324" width="5.140625" style="108" customWidth="1"/>
    <col min="2325" max="2325" width="6.5703125" style="108" customWidth="1"/>
    <col min="2326" max="2326" width="8.85546875" style="108" customWidth="1"/>
    <col min="2327" max="2327" width="3.140625" style="108" customWidth="1"/>
    <col min="2328" max="2328" width="10.140625" style="108" customWidth="1"/>
    <col min="2329" max="2331" width="4.42578125" style="108" customWidth="1"/>
    <col min="2332" max="2560" width="12.5703125" style="108"/>
    <col min="2561" max="2561" width="2.28515625" style="108" customWidth="1"/>
    <col min="2562" max="2562" width="11.42578125" style="108" customWidth="1"/>
    <col min="2563" max="2564" width="12.85546875" style="108" customWidth="1"/>
    <col min="2565" max="2565" width="0.7109375" style="108" customWidth="1"/>
    <col min="2566" max="2571" width="7" style="108" customWidth="1"/>
    <col min="2572" max="2572" width="9.85546875" style="108" customWidth="1"/>
    <col min="2573" max="2573" width="4.140625" style="108" customWidth="1"/>
    <col min="2574" max="2576" width="7" style="108" customWidth="1"/>
    <col min="2577" max="2577" width="4.85546875" style="108" customWidth="1"/>
    <col min="2578" max="2579" width="5" style="108" customWidth="1"/>
    <col min="2580" max="2580" width="5.140625" style="108" customWidth="1"/>
    <col min="2581" max="2581" width="6.5703125" style="108" customWidth="1"/>
    <col min="2582" max="2582" width="8.85546875" style="108" customWidth="1"/>
    <col min="2583" max="2583" width="3.140625" style="108" customWidth="1"/>
    <col min="2584" max="2584" width="10.140625" style="108" customWidth="1"/>
    <col min="2585" max="2587" width="4.42578125" style="108" customWidth="1"/>
    <col min="2588" max="2816" width="12.5703125" style="108"/>
    <col min="2817" max="2817" width="2.28515625" style="108" customWidth="1"/>
    <col min="2818" max="2818" width="11.42578125" style="108" customWidth="1"/>
    <col min="2819" max="2820" width="12.85546875" style="108" customWidth="1"/>
    <col min="2821" max="2821" width="0.7109375" style="108" customWidth="1"/>
    <col min="2822" max="2827" width="7" style="108" customWidth="1"/>
    <col min="2828" max="2828" width="9.85546875" style="108" customWidth="1"/>
    <col min="2829" max="2829" width="4.140625" style="108" customWidth="1"/>
    <col min="2830" max="2832" width="7" style="108" customWidth="1"/>
    <col min="2833" max="2833" width="4.85546875" style="108" customWidth="1"/>
    <col min="2834" max="2835" width="5" style="108" customWidth="1"/>
    <col min="2836" max="2836" width="5.140625" style="108" customWidth="1"/>
    <col min="2837" max="2837" width="6.5703125" style="108" customWidth="1"/>
    <col min="2838" max="2838" width="8.85546875" style="108" customWidth="1"/>
    <col min="2839" max="2839" width="3.140625" style="108" customWidth="1"/>
    <col min="2840" max="2840" width="10.140625" style="108" customWidth="1"/>
    <col min="2841" max="2843" width="4.42578125" style="108" customWidth="1"/>
    <col min="2844" max="3072" width="12.5703125" style="108"/>
    <col min="3073" max="3073" width="2.28515625" style="108" customWidth="1"/>
    <col min="3074" max="3074" width="11.42578125" style="108" customWidth="1"/>
    <col min="3075" max="3076" width="12.85546875" style="108" customWidth="1"/>
    <col min="3077" max="3077" width="0.7109375" style="108" customWidth="1"/>
    <col min="3078" max="3083" width="7" style="108" customWidth="1"/>
    <col min="3084" max="3084" width="9.85546875" style="108" customWidth="1"/>
    <col min="3085" max="3085" width="4.140625" style="108" customWidth="1"/>
    <col min="3086" max="3088" width="7" style="108" customWidth="1"/>
    <col min="3089" max="3089" width="4.85546875" style="108" customWidth="1"/>
    <col min="3090" max="3091" width="5" style="108" customWidth="1"/>
    <col min="3092" max="3092" width="5.140625" style="108" customWidth="1"/>
    <col min="3093" max="3093" width="6.5703125" style="108" customWidth="1"/>
    <col min="3094" max="3094" width="8.85546875" style="108" customWidth="1"/>
    <col min="3095" max="3095" width="3.140625" style="108" customWidth="1"/>
    <col min="3096" max="3096" width="10.140625" style="108" customWidth="1"/>
    <col min="3097" max="3099" width="4.42578125" style="108" customWidth="1"/>
    <col min="3100" max="3328" width="12.5703125" style="108"/>
    <col min="3329" max="3329" width="2.28515625" style="108" customWidth="1"/>
    <col min="3330" max="3330" width="11.42578125" style="108" customWidth="1"/>
    <col min="3331" max="3332" width="12.85546875" style="108" customWidth="1"/>
    <col min="3333" max="3333" width="0.7109375" style="108" customWidth="1"/>
    <col min="3334" max="3339" width="7" style="108" customWidth="1"/>
    <col min="3340" max="3340" width="9.85546875" style="108" customWidth="1"/>
    <col min="3341" max="3341" width="4.140625" style="108" customWidth="1"/>
    <col min="3342" max="3344" width="7" style="108" customWidth="1"/>
    <col min="3345" max="3345" width="4.85546875" style="108" customWidth="1"/>
    <col min="3346" max="3347" width="5" style="108" customWidth="1"/>
    <col min="3348" max="3348" width="5.140625" style="108" customWidth="1"/>
    <col min="3349" max="3349" width="6.5703125" style="108" customWidth="1"/>
    <col min="3350" max="3350" width="8.85546875" style="108" customWidth="1"/>
    <col min="3351" max="3351" width="3.140625" style="108" customWidth="1"/>
    <col min="3352" max="3352" width="10.140625" style="108" customWidth="1"/>
    <col min="3353" max="3355" width="4.42578125" style="108" customWidth="1"/>
    <col min="3356" max="3584" width="12.5703125" style="108"/>
    <col min="3585" max="3585" width="2.28515625" style="108" customWidth="1"/>
    <col min="3586" max="3586" width="11.42578125" style="108" customWidth="1"/>
    <col min="3587" max="3588" width="12.85546875" style="108" customWidth="1"/>
    <col min="3589" max="3589" width="0.7109375" style="108" customWidth="1"/>
    <col min="3590" max="3595" width="7" style="108" customWidth="1"/>
    <col min="3596" max="3596" width="9.85546875" style="108" customWidth="1"/>
    <col min="3597" max="3597" width="4.140625" style="108" customWidth="1"/>
    <col min="3598" max="3600" width="7" style="108" customWidth="1"/>
    <col min="3601" max="3601" width="4.85546875" style="108" customWidth="1"/>
    <col min="3602" max="3603" width="5" style="108" customWidth="1"/>
    <col min="3604" max="3604" width="5.140625" style="108" customWidth="1"/>
    <col min="3605" max="3605" width="6.5703125" style="108" customWidth="1"/>
    <col min="3606" max="3606" width="8.85546875" style="108" customWidth="1"/>
    <col min="3607" max="3607" width="3.140625" style="108" customWidth="1"/>
    <col min="3608" max="3608" width="10.140625" style="108" customWidth="1"/>
    <col min="3609" max="3611" width="4.42578125" style="108" customWidth="1"/>
    <col min="3612" max="3840" width="12.5703125" style="108"/>
    <col min="3841" max="3841" width="2.28515625" style="108" customWidth="1"/>
    <col min="3842" max="3842" width="11.42578125" style="108" customWidth="1"/>
    <col min="3843" max="3844" width="12.85546875" style="108" customWidth="1"/>
    <col min="3845" max="3845" width="0.7109375" style="108" customWidth="1"/>
    <col min="3846" max="3851" width="7" style="108" customWidth="1"/>
    <col min="3852" max="3852" width="9.85546875" style="108" customWidth="1"/>
    <col min="3853" max="3853" width="4.140625" style="108" customWidth="1"/>
    <col min="3854" max="3856" width="7" style="108" customWidth="1"/>
    <col min="3857" max="3857" width="4.85546875" style="108" customWidth="1"/>
    <col min="3858" max="3859" width="5" style="108" customWidth="1"/>
    <col min="3860" max="3860" width="5.140625" style="108" customWidth="1"/>
    <col min="3861" max="3861" width="6.5703125" style="108" customWidth="1"/>
    <col min="3862" max="3862" width="8.85546875" style="108" customWidth="1"/>
    <col min="3863" max="3863" width="3.140625" style="108" customWidth="1"/>
    <col min="3864" max="3864" width="10.140625" style="108" customWidth="1"/>
    <col min="3865" max="3867" width="4.42578125" style="108" customWidth="1"/>
    <col min="3868" max="4096" width="12.5703125" style="108"/>
    <col min="4097" max="4097" width="2.28515625" style="108" customWidth="1"/>
    <col min="4098" max="4098" width="11.42578125" style="108" customWidth="1"/>
    <col min="4099" max="4100" width="12.85546875" style="108" customWidth="1"/>
    <col min="4101" max="4101" width="0.7109375" style="108" customWidth="1"/>
    <col min="4102" max="4107" width="7" style="108" customWidth="1"/>
    <col min="4108" max="4108" width="9.85546875" style="108" customWidth="1"/>
    <col min="4109" max="4109" width="4.140625" style="108" customWidth="1"/>
    <col min="4110" max="4112" width="7" style="108" customWidth="1"/>
    <col min="4113" max="4113" width="4.85546875" style="108" customWidth="1"/>
    <col min="4114" max="4115" width="5" style="108" customWidth="1"/>
    <col min="4116" max="4116" width="5.140625" style="108" customWidth="1"/>
    <col min="4117" max="4117" width="6.5703125" style="108" customWidth="1"/>
    <col min="4118" max="4118" width="8.85546875" style="108" customWidth="1"/>
    <col min="4119" max="4119" width="3.140625" style="108" customWidth="1"/>
    <col min="4120" max="4120" width="10.140625" style="108" customWidth="1"/>
    <col min="4121" max="4123" width="4.42578125" style="108" customWidth="1"/>
    <col min="4124" max="4352" width="12.5703125" style="108"/>
    <col min="4353" max="4353" width="2.28515625" style="108" customWidth="1"/>
    <col min="4354" max="4354" width="11.42578125" style="108" customWidth="1"/>
    <col min="4355" max="4356" width="12.85546875" style="108" customWidth="1"/>
    <col min="4357" max="4357" width="0.7109375" style="108" customWidth="1"/>
    <col min="4358" max="4363" width="7" style="108" customWidth="1"/>
    <col min="4364" max="4364" width="9.85546875" style="108" customWidth="1"/>
    <col min="4365" max="4365" width="4.140625" style="108" customWidth="1"/>
    <col min="4366" max="4368" width="7" style="108" customWidth="1"/>
    <col min="4369" max="4369" width="4.85546875" style="108" customWidth="1"/>
    <col min="4370" max="4371" width="5" style="108" customWidth="1"/>
    <col min="4372" max="4372" width="5.140625" style="108" customWidth="1"/>
    <col min="4373" max="4373" width="6.5703125" style="108" customWidth="1"/>
    <col min="4374" max="4374" width="8.85546875" style="108" customWidth="1"/>
    <col min="4375" max="4375" width="3.140625" style="108" customWidth="1"/>
    <col min="4376" max="4376" width="10.140625" style="108" customWidth="1"/>
    <col min="4377" max="4379" width="4.42578125" style="108" customWidth="1"/>
    <col min="4380" max="4608" width="12.5703125" style="108"/>
    <col min="4609" max="4609" width="2.28515625" style="108" customWidth="1"/>
    <col min="4610" max="4610" width="11.42578125" style="108" customWidth="1"/>
    <col min="4611" max="4612" width="12.85546875" style="108" customWidth="1"/>
    <col min="4613" max="4613" width="0.7109375" style="108" customWidth="1"/>
    <col min="4614" max="4619" width="7" style="108" customWidth="1"/>
    <col min="4620" max="4620" width="9.85546875" style="108" customWidth="1"/>
    <col min="4621" max="4621" width="4.140625" style="108" customWidth="1"/>
    <col min="4622" max="4624" width="7" style="108" customWidth="1"/>
    <col min="4625" max="4625" width="4.85546875" style="108" customWidth="1"/>
    <col min="4626" max="4627" width="5" style="108" customWidth="1"/>
    <col min="4628" max="4628" width="5.140625" style="108" customWidth="1"/>
    <col min="4629" max="4629" width="6.5703125" style="108" customWidth="1"/>
    <col min="4630" max="4630" width="8.85546875" style="108" customWidth="1"/>
    <col min="4631" max="4631" width="3.140625" style="108" customWidth="1"/>
    <col min="4632" max="4632" width="10.140625" style="108" customWidth="1"/>
    <col min="4633" max="4635" width="4.42578125" style="108" customWidth="1"/>
    <col min="4636" max="4864" width="12.5703125" style="108"/>
    <col min="4865" max="4865" width="2.28515625" style="108" customWidth="1"/>
    <col min="4866" max="4866" width="11.42578125" style="108" customWidth="1"/>
    <col min="4867" max="4868" width="12.85546875" style="108" customWidth="1"/>
    <col min="4869" max="4869" width="0.7109375" style="108" customWidth="1"/>
    <col min="4870" max="4875" width="7" style="108" customWidth="1"/>
    <col min="4876" max="4876" width="9.85546875" style="108" customWidth="1"/>
    <col min="4877" max="4877" width="4.140625" style="108" customWidth="1"/>
    <col min="4878" max="4880" width="7" style="108" customWidth="1"/>
    <col min="4881" max="4881" width="4.85546875" style="108" customWidth="1"/>
    <col min="4882" max="4883" width="5" style="108" customWidth="1"/>
    <col min="4884" max="4884" width="5.140625" style="108" customWidth="1"/>
    <col min="4885" max="4885" width="6.5703125" style="108" customWidth="1"/>
    <col min="4886" max="4886" width="8.85546875" style="108" customWidth="1"/>
    <col min="4887" max="4887" width="3.140625" style="108" customWidth="1"/>
    <col min="4888" max="4888" width="10.140625" style="108" customWidth="1"/>
    <col min="4889" max="4891" width="4.42578125" style="108" customWidth="1"/>
    <col min="4892" max="5120" width="12.5703125" style="108"/>
    <col min="5121" max="5121" width="2.28515625" style="108" customWidth="1"/>
    <col min="5122" max="5122" width="11.42578125" style="108" customWidth="1"/>
    <col min="5123" max="5124" width="12.85546875" style="108" customWidth="1"/>
    <col min="5125" max="5125" width="0.7109375" style="108" customWidth="1"/>
    <col min="5126" max="5131" width="7" style="108" customWidth="1"/>
    <col min="5132" max="5132" width="9.85546875" style="108" customWidth="1"/>
    <col min="5133" max="5133" width="4.140625" style="108" customWidth="1"/>
    <col min="5134" max="5136" width="7" style="108" customWidth="1"/>
    <col min="5137" max="5137" width="4.85546875" style="108" customWidth="1"/>
    <col min="5138" max="5139" width="5" style="108" customWidth="1"/>
    <col min="5140" max="5140" width="5.140625" style="108" customWidth="1"/>
    <col min="5141" max="5141" width="6.5703125" style="108" customWidth="1"/>
    <col min="5142" max="5142" width="8.85546875" style="108" customWidth="1"/>
    <col min="5143" max="5143" width="3.140625" style="108" customWidth="1"/>
    <col min="5144" max="5144" width="10.140625" style="108" customWidth="1"/>
    <col min="5145" max="5147" width="4.42578125" style="108" customWidth="1"/>
    <col min="5148" max="5376" width="12.5703125" style="108"/>
    <col min="5377" max="5377" width="2.28515625" style="108" customWidth="1"/>
    <col min="5378" max="5378" width="11.42578125" style="108" customWidth="1"/>
    <col min="5379" max="5380" width="12.85546875" style="108" customWidth="1"/>
    <col min="5381" max="5381" width="0.7109375" style="108" customWidth="1"/>
    <col min="5382" max="5387" width="7" style="108" customWidth="1"/>
    <col min="5388" max="5388" width="9.85546875" style="108" customWidth="1"/>
    <col min="5389" max="5389" width="4.140625" style="108" customWidth="1"/>
    <col min="5390" max="5392" width="7" style="108" customWidth="1"/>
    <col min="5393" max="5393" width="4.85546875" style="108" customWidth="1"/>
    <col min="5394" max="5395" width="5" style="108" customWidth="1"/>
    <col min="5396" max="5396" width="5.140625" style="108" customWidth="1"/>
    <col min="5397" max="5397" width="6.5703125" style="108" customWidth="1"/>
    <col min="5398" max="5398" width="8.85546875" style="108" customWidth="1"/>
    <col min="5399" max="5399" width="3.140625" style="108" customWidth="1"/>
    <col min="5400" max="5400" width="10.140625" style="108" customWidth="1"/>
    <col min="5401" max="5403" width="4.42578125" style="108" customWidth="1"/>
    <col min="5404" max="5632" width="12.5703125" style="108"/>
    <col min="5633" max="5633" width="2.28515625" style="108" customWidth="1"/>
    <col min="5634" max="5634" width="11.42578125" style="108" customWidth="1"/>
    <col min="5635" max="5636" width="12.85546875" style="108" customWidth="1"/>
    <col min="5637" max="5637" width="0.7109375" style="108" customWidth="1"/>
    <col min="5638" max="5643" width="7" style="108" customWidth="1"/>
    <col min="5644" max="5644" width="9.85546875" style="108" customWidth="1"/>
    <col min="5645" max="5645" width="4.140625" style="108" customWidth="1"/>
    <col min="5646" max="5648" width="7" style="108" customWidth="1"/>
    <col min="5649" max="5649" width="4.85546875" style="108" customWidth="1"/>
    <col min="5650" max="5651" width="5" style="108" customWidth="1"/>
    <col min="5652" max="5652" width="5.140625" style="108" customWidth="1"/>
    <col min="5653" max="5653" width="6.5703125" style="108" customWidth="1"/>
    <col min="5654" max="5654" width="8.85546875" style="108" customWidth="1"/>
    <col min="5655" max="5655" width="3.140625" style="108" customWidth="1"/>
    <col min="5656" max="5656" width="10.140625" style="108" customWidth="1"/>
    <col min="5657" max="5659" width="4.42578125" style="108" customWidth="1"/>
    <col min="5660" max="5888" width="12.5703125" style="108"/>
    <col min="5889" max="5889" width="2.28515625" style="108" customWidth="1"/>
    <col min="5890" max="5890" width="11.42578125" style="108" customWidth="1"/>
    <col min="5891" max="5892" width="12.85546875" style="108" customWidth="1"/>
    <col min="5893" max="5893" width="0.7109375" style="108" customWidth="1"/>
    <col min="5894" max="5899" width="7" style="108" customWidth="1"/>
    <col min="5900" max="5900" width="9.85546875" style="108" customWidth="1"/>
    <col min="5901" max="5901" width="4.140625" style="108" customWidth="1"/>
    <col min="5902" max="5904" width="7" style="108" customWidth="1"/>
    <col min="5905" max="5905" width="4.85546875" style="108" customWidth="1"/>
    <col min="5906" max="5907" width="5" style="108" customWidth="1"/>
    <col min="5908" max="5908" width="5.140625" style="108" customWidth="1"/>
    <col min="5909" max="5909" width="6.5703125" style="108" customWidth="1"/>
    <col min="5910" max="5910" width="8.85546875" style="108" customWidth="1"/>
    <col min="5911" max="5911" width="3.140625" style="108" customWidth="1"/>
    <col min="5912" max="5912" width="10.140625" style="108" customWidth="1"/>
    <col min="5913" max="5915" width="4.42578125" style="108" customWidth="1"/>
    <col min="5916" max="6144" width="12.5703125" style="108"/>
    <col min="6145" max="6145" width="2.28515625" style="108" customWidth="1"/>
    <col min="6146" max="6146" width="11.42578125" style="108" customWidth="1"/>
    <col min="6147" max="6148" width="12.85546875" style="108" customWidth="1"/>
    <col min="6149" max="6149" width="0.7109375" style="108" customWidth="1"/>
    <col min="6150" max="6155" width="7" style="108" customWidth="1"/>
    <col min="6156" max="6156" width="9.85546875" style="108" customWidth="1"/>
    <col min="6157" max="6157" width="4.140625" style="108" customWidth="1"/>
    <col min="6158" max="6160" width="7" style="108" customWidth="1"/>
    <col min="6161" max="6161" width="4.85546875" style="108" customWidth="1"/>
    <col min="6162" max="6163" width="5" style="108" customWidth="1"/>
    <col min="6164" max="6164" width="5.140625" style="108" customWidth="1"/>
    <col min="6165" max="6165" width="6.5703125" style="108" customWidth="1"/>
    <col min="6166" max="6166" width="8.85546875" style="108" customWidth="1"/>
    <col min="6167" max="6167" width="3.140625" style="108" customWidth="1"/>
    <col min="6168" max="6168" width="10.140625" style="108" customWidth="1"/>
    <col min="6169" max="6171" width="4.42578125" style="108" customWidth="1"/>
    <col min="6172" max="6400" width="12.5703125" style="108"/>
    <col min="6401" max="6401" width="2.28515625" style="108" customWidth="1"/>
    <col min="6402" max="6402" width="11.42578125" style="108" customWidth="1"/>
    <col min="6403" max="6404" width="12.85546875" style="108" customWidth="1"/>
    <col min="6405" max="6405" width="0.7109375" style="108" customWidth="1"/>
    <col min="6406" max="6411" width="7" style="108" customWidth="1"/>
    <col min="6412" max="6412" width="9.85546875" style="108" customWidth="1"/>
    <col min="6413" max="6413" width="4.140625" style="108" customWidth="1"/>
    <col min="6414" max="6416" width="7" style="108" customWidth="1"/>
    <col min="6417" max="6417" width="4.85546875" style="108" customWidth="1"/>
    <col min="6418" max="6419" width="5" style="108" customWidth="1"/>
    <col min="6420" max="6420" width="5.140625" style="108" customWidth="1"/>
    <col min="6421" max="6421" width="6.5703125" style="108" customWidth="1"/>
    <col min="6422" max="6422" width="8.85546875" style="108" customWidth="1"/>
    <col min="6423" max="6423" width="3.140625" style="108" customWidth="1"/>
    <col min="6424" max="6424" width="10.140625" style="108" customWidth="1"/>
    <col min="6425" max="6427" width="4.42578125" style="108" customWidth="1"/>
    <col min="6428" max="6656" width="12.5703125" style="108"/>
    <col min="6657" max="6657" width="2.28515625" style="108" customWidth="1"/>
    <col min="6658" max="6658" width="11.42578125" style="108" customWidth="1"/>
    <col min="6659" max="6660" width="12.85546875" style="108" customWidth="1"/>
    <col min="6661" max="6661" width="0.7109375" style="108" customWidth="1"/>
    <col min="6662" max="6667" width="7" style="108" customWidth="1"/>
    <col min="6668" max="6668" width="9.85546875" style="108" customWidth="1"/>
    <col min="6669" max="6669" width="4.140625" style="108" customWidth="1"/>
    <col min="6670" max="6672" width="7" style="108" customWidth="1"/>
    <col min="6673" max="6673" width="4.85546875" style="108" customWidth="1"/>
    <col min="6674" max="6675" width="5" style="108" customWidth="1"/>
    <col min="6676" max="6676" width="5.140625" style="108" customWidth="1"/>
    <col min="6677" max="6677" width="6.5703125" style="108" customWidth="1"/>
    <col min="6678" max="6678" width="8.85546875" style="108" customWidth="1"/>
    <col min="6679" max="6679" width="3.140625" style="108" customWidth="1"/>
    <col min="6680" max="6680" width="10.140625" style="108" customWidth="1"/>
    <col min="6681" max="6683" width="4.42578125" style="108" customWidth="1"/>
    <col min="6684" max="6912" width="12.5703125" style="108"/>
    <col min="6913" max="6913" width="2.28515625" style="108" customWidth="1"/>
    <col min="6914" max="6914" width="11.42578125" style="108" customWidth="1"/>
    <col min="6915" max="6916" width="12.85546875" style="108" customWidth="1"/>
    <col min="6917" max="6917" width="0.7109375" style="108" customWidth="1"/>
    <col min="6918" max="6923" width="7" style="108" customWidth="1"/>
    <col min="6924" max="6924" width="9.85546875" style="108" customWidth="1"/>
    <col min="6925" max="6925" width="4.140625" style="108" customWidth="1"/>
    <col min="6926" max="6928" width="7" style="108" customWidth="1"/>
    <col min="6929" max="6929" width="4.85546875" style="108" customWidth="1"/>
    <col min="6930" max="6931" width="5" style="108" customWidth="1"/>
    <col min="6932" max="6932" width="5.140625" style="108" customWidth="1"/>
    <col min="6933" max="6933" width="6.5703125" style="108" customWidth="1"/>
    <col min="6934" max="6934" width="8.85546875" style="108" customWidth="1"/>
    <col min="6935" max="6935" width="3.140625" style="108" customWidth="1"/>
    <col min="6936" max="6936" width="10.140625" style="108" customWidth="1"/>
    <col min="6937" max="6939" width="4.42578125" style="108" customWidth="1"/>
    <col min="6940" max="7168" width="12.5703125" style="108"/>
    <col min="7169" max="7169" width="2.28515625" style="108" customWidth="1"/>
    <col min="7170" max="7170" width="11.42578125" style="108" customWidth="1"/>
    <col min="7171" max="7172" width="12.85546875" style="108" customWidth="1"/>
    <col min="7173" max="7173" width="0.7109375" style="108" customWidth="1"/>
    <col min="7174" max="7179" width="7" style="108" customWidth="1"/>
    <col min="7180" max="7180" width="9.85546875" style="108" customWidth="1"/>
    <col min="7181" max="7181" width="4.140625" style="108" customWidth="1"/>
    <col min="7182" max="7184" width="7" style="108" customWidth="1"/>
    <col min="7185" max="7185" width="4.85546875" style="108" customWidth="1"/>
    <col min="7186" max="7187" width="5" style="108" customWidth="1"/>
    <col min="7188" max="7188" width="5.140625" style="108" customWidth="1"/>
    <col min="7189" max="7189" width="6.5703125" style="108" customWidth="1"/>
    <col min="7190" max="7190" width="8.85546875" style="108" customWidth="1"/>
    <col min="7191" max="7191" width="3.140625" style="108" customWidth="1"/>
    <col min="7192" max="7192" width="10.140625" style="108" customWidth="1"/>
    <col min="7193" max="7195" width="4.42578125" style="108" customWidth="1"/>
    <col min="7196" max="7424" width="12.5703125" style="108"/>
    <col min="7425" max="7425" width="2.28515625" style="108" customWidth="1"/>
    <col min="7426" max="7426" width="11.42578125" style="108" customWidth="1"/>
    <col min="7427" max="7428" width="12.85546875" style="108" customWidth="1"/>
    <col min="7429" max="7429" width="0.7109375" style="108" customWidth="1"/>
    <col min="7430" max="7435" width="7" style="108" customWidth="1"/>
    <col min="7436" max="7436" width="9.85546875" style="108" customWidth="1"/>
    <col min="7437" max="7437" width="4.140625" style="108" customWidth="1"/>
    <col min="7438" max="7440" width="7" style="108" customWidth="1"/>
    <col min="7441" max="7441" width="4.85546875" style="108" customWidth="1"/>
    <col min="7442" max="7443" width="5" style="108" customWidth="1"/>
    <col min="7444" max="7444" width="5.140625" style="108" customWidth="1"/>
    <col min="7445" max="7445" width="6.5703125" style="108" customWidth="1"/>
    <col min="7446" max="7446" width="8.85546875" style="108" customWidth="1"/>
    <col min="7447" max="7447" width="3.140625" style="108" customWidth="1"/>
    <col min="7448" max="7448" width="10.140625" style="108" customWidth="1"/>
    <col min="7449" max="7451" width="4.42578125" style="108" customWidth="1"/>
    <col min="7452" max="7680" width="12.5703125" style="108"/>
    <col min="7681" max="7681" width="2.28515625" style="108" customWidth="1"/>
    <col min="7682" max="7682" width="11.42578125" style="108" customWidth="1"/>
    <col min="7683" max="7684" width="12.85546875" style="108" customWidth="1"/>
    <col min="7685" max="7685" width="0.7109375" style="108" customWidth="1"/>
    <col min="7686" max="7691" width="7" style="108" customWidth="1"/>
    <col min="7692" max="7692" width="9.85546875" style="108" customWidth="1"/>
    <col min="7693" max="7693" width="4.140625" style="108" customWidth="1"/>
    <col min="7694" max="7696" width="7" style="108" customWidth="1"/>
    <col min="7697" max="7697" width="4.85546875" style="108" customWidth="1"/>
    <col min="7698" max="7699" width="5" style="108" customWidth="1"/>
    <col min="7700" max="7700" width="5.140625" style="108" customWidth="1"/>
    <col min="7701" max="7701" width="6.5703125" style="108" customWidth="1"/>
    <col min="7702" max="7702" width="8.85546875" style="108" customWidth="1"/>
    <col min="7703" max="7703" width="3.140625" style="108" customWidth="1"/>
    <col min="7704" max="7704" width="10.140625" style="108" customWidth="1"/>
    <col min="7705" max="7707" width="4.42578125" style="108" customWidth="1"/>
    <col min="7708" max="7936" width="12.5703125" style="108"/>
    <col min="7937" max="7937" width="2.28515625" style="108" customWidth="1"/>
    <col min="7938" max="7938" width="11.42578125" style="108" customWidth="1"/>
    <col min="7939" max="7940" width="12.85546875" style="108" customWidth="1"/>
    <col min="7941" max="7941" width="0.7109375" style="108" customWidth="1"/>
    <col min="7942" max="7947" width="7" style="108" customWidth="1"/>
    <col min="7948" max="7948" width="9.85546875" style="108" customWidth="1"/>
    <col min="7949" max="7949" width="4.140625" style="108" customWidth="1"/>
    <col min="7950" max="7952" width="7" style="108" customWidth="1"/>
    <col min="7953" max="7953" width="4.85546875" style="108" customWidth="1"/>
    <col min="7954" max="7955" width="5" style="108" customWidth="1"/>
    <col min="7956" max="7956" width="5.140625" style="108" customWidth="1"/>
    <col min="7957" max="7957" width="6.5703125" style="108" customWidth="1"/>
    <col min="7958" max="7958" width="8.85546875" style="108" customWidth="1"/>
    <col min="7959" max="7959" width="3.140625" style="108" customWidth="1"/>
    <col min="7960" max="7960" width="10.140625" style="108" customWidth="1"/>
    <col min="7961" max="7963" width="4.42578125" style="108" customWidth="1"/>
    <col min="7964" max="8192" width="12.5703125" style="108"/>
    <col min="8193" max="8193" width="2.28515625" style="108" customWidth="1"/>
    <col min="8194" max="8194" width="11.42578125" style="108" customWidth="1"/>
    <col min="8195" max="8196" width="12.85546875" style="108" customWidth="1"/>
    <col min="8197" max="8197" width="0.7109375" style="108" customWidth="1"/>
    <col min="8198" max="8203" width="7" style="108" customWidth="1"/>
    <col min="8204" max="8204" width="9.85546875" style="108" customWidth="1"/>
    <col min="8205" max="8205" width="4.140625" style="108" customWidth="1"/>
    <col min="8206" max="8208" width="7" style="108" customWidth="1"/>
    <col min="8209" max="8209" width="4.85546875" style="108" customWidth="1"/>
    <col min="8210" max="8211" width="5" style="108" customWidth="1"/>
    <col min="8212" max="8212" width="5.140625" style="108" customWidth="1"/>
    <col min="8213" max="8213" width="6.5703125" style="108" customWidth="1"/>
    <col min="8214" max="8214" width="8.85546875" style="108" customWidth="1"/>
    <col min="8215" max="8215" width="3.140625" style="108" customWidth="1"/>
    <col min="8216" max="8216" width="10.140625" style="108" customWidth="1"/>
    <col min="8217" max="8219" width="4.42578125" style="108" customWidth="1"/>
    <col min="8220" max="8448" width="12.5703125" style="108"/>
    <col min="8449" max="8449" width="2.28515625" style="108" customWidth="1"/>
    <col min="8450" max="8450" width="11.42578125" style="108" customWidth="1"/>
    <col min="8451" max="8452" width="12.85546875" style="108" customWidth="1"/>
    <col min="8453" max="8453" width="0.7109375" style="108" customWidth="1"/>
    <col min="8454" max="8459" width="7" style="108" customWidth="1"/>
    <col min="8460" max="8460" width="9.85546875" style="108" customWidth="1"/>
    <col min="8461" max="8461" width="4.140625" style="108" customWidth="1"/>
    <col min="8462" max="8464" width="7" style="108" customWidth="1"/>
    <col min="8465" max="8465" width="4.85546875" style="108" customWidth="1"/>
    <col min="8466" max="8467" width="5" style="108" customWidth="1"/>
    <col min="8468" max="8468" width="5.140625" style="108" customWidth="1"/>
    <col min="8469" max="8469" width="6.5703125" style="108" customWidth="1"/>
    <col min="8470" max="8470" width="8.85546875" style="108" customWidth="1"/>
    <col min="8471" max="8471" width="3.140625" style="108" customWidth="1"/>
    <col min="8472" max="8472" width="10.140625" style="108" customWidth="1"/>
    <col min="8473" max="8475" width="4.42578125" style="108" customWidth="1"/>
    <col min="8476" max="8704" width="12.5703125" style="108"/>
    <col min="8705" max="8705" width="2.28515625" style="108" customWidth="1"/>
    <col min="8706" max="8706" width="11.42578125" style="108" customWidth="1"/>
    <col min="8707" max="8708" width="12.85546875" style="108" customWidth="1"/>
    <col min="8709" max="8709" width="0.7109375" style="108" customWidth="1"/>
    <col min="8710" max="8715" width="7" style="108" customWidth="1"/>
    <col min="8716" max="8716" width="9.85546875" style="108" customWidth="1"/>
    <col min="8717" max="8717" width="4.140625" style="108" customWidth="1"/>
    <col min="8718" max="8720" width="7" style="108" customWidth="1"/>
    <col min="8721" max="8721" width="4.85546875" style="108" customWidth="1"/>
    <col min="8722" max="8723" width="5" style="108" customWidth="1"/>
    <col min="8724" max="8724" width="5.140625" style="108" customWidth="1"/>
    <col min="8725" max="8725" width="6.5703125" style="108" customWidth="1"/>
    <col min="8726" max="8726" width="8.85546875" style="108" customWidth="1"/>
    <col min="8727" max="8727" width="3.140625" style="108" customWidth="1"/>
    <col min="8728" max="8728" width="10.140625" style="108" customWidth="1"/>
    <col min="8729" max="8731" width="4.42578125" style="108" customWidth="1"/>
    <col min="8732" max="8960" width="12.5703125" style="108"/>
    <col min="8961" max="8961" width="2.28515625" style="108" customWidth="1"/>
    <col min="8962" max="8962" width="11.42578125" style="108" customWidth="1"/>
    <col min="8963" max="8964" width="12.85546875" style="108" customWidth="1"/>
    <col min="8965" max="8965" width="0.7109375" style="108" customWidth="1"/>
    <col min="8966" max="8971" width="7" style="108" customWidth="1"/>
    <col min="8972" max="8972" width="9.85546875" style="108" customWidth="1"/>
    <col min="8973" max="8973" width="4.140625" style="108" customWidth="1"/>
    <col min="8974" max="8976" width="7" style="108" customWidth="1"/>
    <col min="8977" max="8977" width="4.85546875" style="108" customWidth="1"/>
    <col min="8978" max="8979" width="5" style="108" customWidth="1"/>
    <col min="8980" max="8980" width="5.140625" style="108" customWidth="1"/>
    <col min="8981" max="8981" width="6.5703125" style="108" customWidth="1"/>
    <col min="8982" max="8982" width="8.85546875" style="108" customWidth="1"/>
    <col min="8983" max="8983" width="3.140625" style="108" customWidth="1"/>
    <col min="8984" max="8984" width="10.140625" style="108" customWidth="1"/>
    <col min="8985" max="8987" width="4.42578125" style="108" customWidth="1"/>
    <col min="8988" max="9216" width="12.5703125" style="108"/>
    <col min="9217" max="9217" width="2.28515625" style="108" customWidth="1"/>
    <col min="9218" max="9218" width="11.42578125" style="108" customWidth="1"/>
    <col min="9219" max="9220" width="12.85546875" style="108" customWidth="1"/>
    <col min="9221" max="9221" width="0.7109375" style="108" customWidth="1"/>
    <col min="9222" max="9227" width="7" style="108" customWidth="1"/>
    <col min="9228" max="9228" width="9.85546875" style="108" customWidth="1"/>
    <col min="9229" max="9229" width="4.140625" style="108" customWidth="1"/>
    <col min="9230" max="9232" width="7" style="108" customWidth="1"/>
    <col min="9233" max="9233" width="4.85546875" style="108" customWidth="1"/>
    <col min="9234" max="9235" width="5" style="108" customWidth="1"/>
    <col min="9236" max="9236" width="5.140625" style="108" customWidth="1"/>
    <col min="9237" max="9237" width="6.5703125" style="108" customWidth="1"/>
    <col min="9238" max="9238" width="8.85546875" style="108" customWidth="1"/>
    <col min="9239" max="9239" width="3.140625" style="108" customWidth="1"/>
    <col min="9240" max="9240" width="10.140625" style="108" customWidth="1"/>
    <col min="9241" max="9243" width="4.42578125" style="108" customWidth="1"/>
    <col min="9244" max="9472" width="12.5703125" style="108"/>
    <col min="9473" max="9473" width="2.28515625" style="108" customWidth="1"/>
    <col min="9474" max="9474" width="11.42578125" style="108" customWidth="1"/>
    <col min="9475" max="9476" width="12.85546875" style="108" customWidth="1"/>
    <col min="9477" max="9477" width="0.7109375" style="108" customWidth="1"/>
    <col min="9478" max="9483" width="7" style="108" customWidth="1"/>
    <col min="9484" max="9484" width="9.85546875" style="108" customWidth="1"/>
    <col min="9485" max="9485" width="4.140625" style="108" customWidth="1"/>
    <col min="9486" max="9488" width="7" style="108" customWidth="1"/>
    <col min="9489" max="9489" width="4.85546875" style="108" customWidth="1"/>
    <col min="9490" max="9491" width="5" style="108" customWidth="1"/>
    <col min="9492" max="9492" width="5.140625" style="108" customWidth="1"/>
    <col min="9493" max="9493" width="6.5703125" style="108" customWidth="1"/>
    <col min="9494" max="9494" width="8.85546875" style="108" customWidth="1"/>
    <col min="9495" max="9495" width="3.140625" style="108" customWidth="1"/>
    <col min="9496" max="9496" width="10.140625" style="108" customWidth="1"/>
    <col min="9497" max="9499" width="4.42578125" style="108" customWidth="1"/>
    <col min="9500" max="9728" width="12.5703125" style="108"/>
    <col min="9729" max="9729" width="2.28515625" style="108" customWidth="1"/>
    <col min="9730" max="9730" width="11.42578125" style="108" customWidth="1"/>
    <col min="9731" max="9732" width="12.85546875" style="108" customWidth="1"/>
    <col min="9733" max="9733" width="0.7109375" style="108" customWidth="1"/>
    <col min="9734" max="9739" width="7" style="108" customWidth="1"/>
    <col min="9740" max="9740" width="9.85546875" style="108" customWidth="1"/>
    <col min="9741" max="9741" width="4.140625" style="108" customWidth="1"/>
    <col min="9742" max="9744" width="7" style="108" customWidth="1"/>
    <col min="9745" max="9745" width="4.85546875" style="108" customWidth="1"/>
    <col min="9746" max="9747" width="5" style="108" customWidth="1"/>
    <col min="9748" max="9748" width="5.140625" style="108" customWidth="1"/>
    <col min="9749" max="9749" width="6.5703125" style="108" customWidth="1"/>
    <col min="9750" max="9750" width="8.85546875" style="108" customWidth="1"/>
    <col min="9751" max="9751" width="3.140625" style="108" customWidth="1"/>
    <col min="9752" max="9752" width="10.140625" style="108" customWidth="1"/>
    <col min="9753" max="9755" width="4.42578125" style="108" customWidth="1"/>
    <col min="9756" max="9984" width="12.5703125" style="108"/>
    <col min="9985" max="9985" width="2.28515625" style="108" customWidth="1"/>
    <col min="9986" max="9986" width="11.42578125" style="108" customWidth="1"/>
    <col min="9987" max="9988" width="12.85546875" style="108" customWidth="1"/>
    <col min="9989" max="9989" width="0.7109375" style="108" customWidth="1"/>
    <col min="9990" max="9995" width="7" style="108" customWidth="1"/>
    <col min="9996" max="9996" width="9.85546875" style="108" customWidth="1"/>
    <col min="9997" max="9997" width="4.140625" style="108" customWidth="1"/>
    <col min="9998" max="10000" width="7" style="108" customWidth="1"/>
    <col min="10001" max="10001" width="4.85546875" style="108" customWidth="1"/>
    <col min="10002" max="10003" width="5" style="108" customWidth="1"/>
    <col min="10004" max="10004" width="5.140625" style="108" customWidth="1"/>
    <col min="10005" max="10005" width="6.5703125" style="108" customWidth="1"/>
    <col min="10006" max="10006" width="8.85546875" style="108" customWidth="1"/>
    <col min="10007" max="10007" width="3.140625" style="108" customWidth="1"/>
    <col min="10008" max="10008" width="10.140625" style="108" customWidth="1"/>
    <col min="10009" max="10011" width="4.42578125" style="108" customWidth="1"/>
    <col min="10012" max="10240" width="12.5703125" style="108"/>
    <col min="10241" max="10241" width="2.28515625" style="108" customWidth="1"/>
    <col min="10242" max="10242" width="11.42578125" style="108" customWidth="1"/>
    <col min="10243" max="10244" width="12.85546875" style="108" customWidth="1"/>
    <col min="10245" max="10245" width="0.7109375" style="108" customWidth="1"/>
    <col min="10246" max="10251" width="7" style="108" customWidth="1"/>
    <col min="10252" max="10252" width="9.85546875" style="108" customWidth="1"/>
    <col min="10253" max="10253" width="4.140625" style="108" customWidth="1"/>
    <col min="10254" max="10256" width="7" style="108" customWidth="1"/>
    <col min="10257" max="10257" width="4.85546875" style="108" customWidth="1"/>
    <col min="10258" max="10259" width="5" style="108" customWidth="1"/>
    <col min="10260" max="10260" width="5.140625" style="108" customWidth="1"/>
    <col min="10261" max="10261" width="6.5703125" style="108" customWidth="1"/>
    <col min="10262" max="10262" width="8.85546875" style="108" customWidth="1"/>
    <col min="10263" max="10263" width="3.140625" style="108" customWidth="1"/>
    <col min="10264" max="10264" width="10.140625" style="108" customWidth="1"/>
    <col min="10265" max="10267" width="4.42578125" style="108" customWidth="1"/>
    <col min="10268" max="10496" width="12.5703125" style="108"/>
    <col min="10497" max="10497" width="2.28515625" style="108" customWidth="1"/>
    <col min="10498" max="10498" width="11.42578125" style="108" customWidth="1"/>
    <col min="10499" max="10500" width="12.85546875" style="108" customWidth="1"/>
    <col min="10501" max="10501" width="0.7109375" style="108" customWidth="1"/>
    <col min="10502" max="10507" width="7" style="108" customWidth="1"/>
    <col min="10508" max="10508" width="9.85546875" style="108" customWidth="1"/>
    <col min="10509" max="10509" width="4.140625" style="108" customWidth="1"/>
    <col min="10510" max="10512" width="7" style="108" customWidth="1"/>
    <col min="10513" max="10513" width="4.85546875" style="108" customWidth="1"/>
    <col min="10514" max="10515" width="5" style="108" customWidth="1"/>
    <col min="10516" max="10516" width="5.140625" style="108" customWidth="1"/>
    <col min="10517" max="10517" width="6.5703125" style="108" customWidth="1"/>
    <col min="10518" max="10518" width="8.85546875" style="108" customWidth="1"/>
    <col min="10519" max="10519" width="3.140625" style="108" customWidth="1"/>
    <col min="10520" max="10520" width="10.140625" style="108" customWidth="1"/>
    <col min="10521" max="10523" width="4.42578125" style="108" customWidth="1"/>
    <col min="10524" max="10752" width="12.5703125" style="108"/>
    <col min="10753" max="10753" width="2.28515625" style="108" customWidth="1"/>
    <col min="10754" max="10754" width="11.42578125" style="108" customWidth="1"/>
    <col min="10755" max="10756" width="12.85546875" style="108" customWidth="1"/>
    <col min="10757" max="10757" width="0.7109375" style="108" customWidth="1"/>
    <col min="10758" max="10763" width="7" style="108" customWidth="1"/>
    <col min="10764" max="10764" width="9.85546875" style="108" customWidth="1"/>
    <col min="10765" max="10765" width="4.140625" style="108" customWidth="1"/>
    <col min="10766" max="10768" width="7" style="108" customWidth="1"/>
    <col min="10769" max="10769" width="4.85546875" style="108" customWidth="1"/>
    <col min="10770" max="10771" width="5" style="108" customWidth="1"/>
    <col min="10772" max="10772" width="5.140625" style="108" customWidth="1"/>
    <col min="10773" max="10773" width="6.5703125" style="108" customWidth="1"/>
    <col min="10774" max="10774" width="8.85546875" style="108" customWidth="1"/>
    <col min="10775" max="10775" width="3.140625" style="108" customWidth="1"/>
    <col min="10776" max="10776" width="10.140625" style="108" customWidth="1"/>
    <col min="10777" max="10779" width="4.42578125" style="108" customWidth="1"/>
    <col min="10780" max="11008" width="12.5703125" style="108"/>
    <col min="11009" max="11009" width="2.28515625" style="108" customWidth="1"/>
    <col min="11010" max="11010" width="11.42578125" style="108" customWidth="1"/>
    <col min="11011" max="11012" width="12.85546875" style="108" customWidth="1"/>
    <col min="11013" max="11013" width="0.7109375" style="108" customWidth="1"/>
    <col min="11014" max="11019" width="7" style="108" customWidth="1"/>
    <col min="11020" max="11020" width="9.85546875" style="108" customWidth="1"/>
    <col min="11021" max="11021" width="4.140625" style="108" customWidth="1"/>
    <col min="11022" max="11024" width="7" style="108" customWidth="1"/>
    <col min="11025" max="11025" width="4.85546875" style="108" customWidth="1"/>
    <col min="11026" max="11027" width="5" style="108" customWidth="1"/>
    <col min="11028" max="11028" width="5.140625" style="108" customWidth="1"/>
    <col min="11029" max="11029" width="6.5703125" style="108" customWidth="1"/>
    <col min="11030" max="11030" width="8.85546875" style="108" customWidth="1"/>
    <col min="11031" max="11031" width="3.140625" style="108" customWidth="1"/>
    <col min="11032" max="11032" width="10.140625" style="108" customWidth="1"/>
    <col min="11033" max="11035" width="4.42578125" style="108" customWidth="1"/>
    <col min="11036" max="11264" width="12.5703125" style="108"/>
    <col min="11265" max="11265" width="2.28515625" style="108" customWidth="1"/>
    <col min="11266" max="11266" width="11.42578125" style="108" customWidth="1"/>
    <col min="11267" max="11268" width="12.85546875" style="108" customWidth="1"/>
    <col min="11269" max="11269" width="0.7109375" style="108" customWidth="1"/>
    <col min="11270" max="11275" width="7" style="108" customWidth="1"/>
    <col min="11276" max="11276" width="9.85546875" style="108" customWidth="1"/>
    <col min="11277" max="11277" width="4.140625" style="108" customWidth="1"/>
    <col min="11278" max="11280" width="7" style="108" customWidth="1"/>
    <col min="11281" max="11281" width="4.85546875" style="108" customWidth="1"/>
    <col min="11282" max="11283" width="5" style="108" customWidth="1"/>
    <col min="11284" max="11284" width="5.140625" style="108" customWidth="1"/>
    <col min="11285" max="11285" width="6.5703125" style="108" customWidth="1"/>
    <col min="11286" max="11286" width="8.85546875" style="108" customWidth="1"/>
    <col min="11287" max="11287" width="3.140625" style="108" customWidth="1"/>
    <col min="11288" max="11288" width="10.140625" style="108" customWidth="1"/>
    <col min="11289" max="11291" width="4.42578125" style="108" customWidth="1"/>
    <col min="11292" max="11520" width="12.5703125" style="108"/>
    <col min="11521" max="11521" width="2.28515625" style="108" customWidth="1"/>
    <col min="11522" max="11522" width="11.42578125" style="108" customWidth="1"/>
    <col min="11523" max="11524" width="12.85546875" style="108" customWidth="1"/>
    <col min="11525" max="11525" width="0.7109375" style="108" customWidth="1"/>
    <col min="11526" max="11531" width="7" style="108" customWidth="1"/>
    <col min="11532" max="11532" width="9.85546875" style="108" customWidth="1"/>
    <col min="11533" max="11533" width="4.140625" style="108" customWidth="1"/>
    <col min="11534" max="11536" width="7" style="108" customWidth="1"/>
    <col min="11537" max="11537" width="4.85546875" style="108" customWidth="1"/>
    <col min="11538" max="11539" width="5" style="108" customWidth="1"/>
    <col min="11540" max="11540" width="5.140625" style="108" customWidth="1"/>
    <col min="11541" max="11541" width="6.5703125" style="108" customWidth="1"/>
    <col min="11542" max="11542" width="8.85546875" style="108" customWidth="1"/>
    <col min="11543" max="11543" width="3.140625" style="108" customWidth="1"/>
    <col min="11544" max="11544" width="10.140625" style="108" customWidth="1"/>
    <col min="11545" max="11547" width="4.42578125" style="108" customWidth="1"/>
    <col min="11548" max="11776" width="12.5703125" style="108"/>
    <col min="11777" max="11777" width="2.28515625" style="108" customWidth="1"/>
    <col min="11778" max="11778" width="11.42578125" style="108" customWidth="1"/>
    <col min="11779" max="11780" width="12.85546875" style="108" customWidth="1"/>
    <col min="11781" max="11781" width="0.7109375" style="108" customWidth="1"/>
    <col min="11782" max="11787" width="7" style="108" customWidth="1"/>
    <col min="11788" max="11788" width="9.85546875" style="108" customWidth="1"/>
    <col min="11789" max="11789" width="4.140625" style="108" customWidth="1"/>
    <col min="11790" max="11792" width="7" style="108" customWidth="1"/>
    <col min="11793" max="11793" width="4.85546875" style="108" customWidth="1"/>
    <col min="11794" max="11795" width="5" style="108" customWidth="1"/>
    <col min="11796" max="11796" width="5.140625" style="108" customWidth="1"/>
    <col min="11797" max="11797" width="6.5703125" style="108" customWidth="1"/>
    <col min="11798" max="11798" width="8.85546875" style="108" customWidth="1"/>
    <col min="11799" max="11799" width="3.140625" style="108" customWidth="1"/>
    <col min="11800" max="11800" width="10.140625" style="108" customWidth="1"/>
    <col min="11801" max="11803" width="4.42578125" style="108" customWidth="1"/>
    <col min="11804" max="12032" width="12.5703125" style="108"/>
    <col min="12033" max="12033" width="2.28515625" style="108" customWidth="1"/>
    <col min="12034" max="12034" width="11.42578125" style="108" customWidth="1"/>
    <col min="12035" max="12036" width="12.85546875" style="108" customWidth="1"/>
    <col min="12037" max="12037" width="0.7109375" style="108" customWidth="1"/>
    <col min="12038" max="12043" width="7" style="108" customWidth="1"/>
    <col min="12044" max="12044" width="9.85546875" style="108" customWidth="1"/>
    <col min="12045" max="12045" width="4.140625" style="108" customWidth="1"/>
    <col min="12046" max="12048" width="7" style="108" customWidth="1"/>
    <col min="12049" max="12049" width="4.85546875" style="108" customWidth="1"/>
    <col min="12050" max="12051" width="5" style="108" customWidth="1"/>
    <col min="12052" max="12052" width="5.140625" style="108" customWidth="1"/>
    <col min="12053" max="12053" width="6.5703125" style="108" customWidth="1"/>
    <col min="12054" max="12054" width="8.85546875" style="108" customWidth="1"/>
    <col min="12055" max="12055" width="3.140625" style="108" customWidth="1"/>
    <col min="12056" max="12056" width="10.140625" style="108" customWidth="1"/>
    <col min="12057" max="12059" width="4.42578125" style="108" customWidth="1"/>
    <col min="12060" max="12288" width="12.5703125" style="108"/>
    <col min="12289" max="12289" width="2.28515625" style="108" customWidth="1"/>
    <col min="12290" max="12290" width="11.42578125" style="108" customWidth="1"/>
    <col min="12291" max="12292" width="12.85546875" style="108" customWidth="1"/>
    <col min="12293" max="12293" width="0.7109375" style="108" customWidth="1"/>
    <col min="12294" max="12299" width="7" style="108" customWidth="1"/>
    <col min="12300" max="12300" width="9.85546875" style="108" customWidth="1"/>
    <col min="12301" max="12301" width="4.140625" style="108" customWidth="1"/>
    <col min="12302" max="12304" width="7" style="108" customWidth="1"/>
    <col min="12305" max="12305" width="4.85546875" style="108" customWidth="1"/>
    <col min="12306" max="12307" width="5" style="108" customWidth="1"/>
    <col min="12308" max="12308" width="5.140625" style="108" customWidth="1"/>
    <col min="12309" max="12309" width="6.5703125" style="108" customWidth="1"/>
    <col min="12310" max="12310" width="8.85546875" style="108" customWidth="1"/>
    <col min="12311" max="12311" width="3.140625" style="108" customWidth="1"/>
    <col min="12312" max="12312" width="10.140625" style="108" customWidth="1"/>
    <col min="12313" max="12315" width="4.42578125" style="108" customWidth="1"/>
    <col min="12316" max="12544" width="12.5703125" style="108"/>
    <col min="12545" max="12545" width="2.28515625" style="108" customWidth="1"/>
    <col min="12546" max="12546" width="11.42578125" style="108" customWidth="1"/>
    <col min="12547" max="12548" width="12.85546875" style="108" customWidth="1"/>
    <col min="12549" max="12549" width="0.7109375" style="108" customWidth="1"/>
    <col min="12550" max="12555" width="7" style="108" customWidth="1"/>
    <col min="12556" max="12556" width="9.85546875" style="108" customWidth="1"/>
    <col min="12557" max="12557" width="4.140625" style="108" customWidth="1"/>
    <col min="12558" max="12560" width="7" style="108" customWidth="1"/>
    <col min="12561" max="12561" width="4.85546875" style="108" customWidth="1"/>
    <col min="12562" max="12563" width="5" style="108" customWidth="1"/>
    <col min="12564" max="12564" width="5.140625" style="108" customWidth="1"/>
    <col min="12565" max="12565" width="6.5703125" style="108" customWidth="1"/>
    <col min="12566" max="12566" width="8.85546875" style="108" customWidth="1"/>
    <col min="12567" max="12567" width="3.140625" style="108" customWidth="1"/>
    <col min="12568" max="12568" width="10.140625" style="108" customWidth="1"/>
    <col min="12569" max="12571" width="4.42578125" style="108" customWidth="1"/>
    <col min="12572" max="12800" width="12.5703125" style="108"/>
    <col min="12801" max="12801" width="2.28515625" style="108" customWidth="1"/>
    <col min="12802" max="12802" width="11.42578125" style="108" customWidth="1"/>
    <col min="12803" max="12804" width="12.85546875" style="108" customWidth="1"/>
    <col min="12805" max="12805" width="0.7109375" style="108" customWidth="1"/>
    <col min="12806" max="12811" width="7" style="108" customWidth="1"/>
    <col min="12812" max="12812" width="9.85546875" style="108" customWidth="1"/>
    <col min="12813" max="12813" width="4.140625" style="108" customWidth="1"/>
    <col min="12814" max="12816" width="7" style="108" customWidth="1"/>
    <col min="12817" max="12817" width="4.85546875" style="108" customWidth="1"/>
    <col min="12818" max="12819" width="5" style="108" customWidth="1"/>
    <col min="12820" max="12820" width="5.140625" style="108" customWidth="1"/>
    <col min="12821" max="12821" width="6.5703125" style="108" customWidth="1"/>
    <col min="12822" max="12822" width="8.85546875" style="108" customWidth="1"/>
    <col min="12823" max="12823" width="3.140625" style="108" customWidth="1"/>
    <col min="12824" max="12824" width="10.140625" style="108" customWidth="1"/>
    <col min="12825" max="12827" width="4.42578125" style="108" customWidth="1"/>
    <col min="12828" max="13056" width="12.5703125" style="108"/>
    <col min="13057" max="13057" width="2.28515625" style="108" customWidth="1"/>
    <col min="13058" max="13058" width="11.42578125" style="108" customWidth="1"/>
    <col min="13059" max="13060" width="12.85546875" style="108" customWidth="1"/>
    <col min="13061" max="13061" width="0.7109375" style="108" customWidth="1"/>
    <col min="13062" max="13067" width="7" style="108" customWidth="1"/>
    <col min="13068" max="13068" width="9.85546875" style="108" customWidth="1"/>
    <col min="13069" max="13069" width="4.140625" style="108" customWidth="1"/>
    <col min="13070" max="13072" width="7" style="108" customWidth="1"/>
    <col min="13073" max="13073" width="4.85546875" style="108" customWidth="1"/>
    <col min="13074" max="13075" width="5" style="108" customWidth="1"/>
    <col min="13076" max="13076" width="5.140625" style="108" customWidth="1"/>
    <col min="13077" max="13077" width="6.5703125" style="108" customWidth="1"/>
    <col min="13078" max="13078" width="8.85546875" style="108" customWidth="1"/>
    <col min="13079" max="13079" width="3.140625" style="108" customWidth="1"/>
    <col min="13080" max="13080" width="10.140625" style="108" customWidth="1"/>
    <col min="13081" max="13083" width="4.42578125" style="108" customWidth="1"/>
    <col min="13084" max="13312" width="12.5703125" style="108"/>
    <col min="13313" max="13313" width="2.28515625" style="108" customWidth="1"/>
    <col min="13314" max="13314" width="11.42578125" style="108" customWidth="1"/>
    <col min="13315" max="13316" width="12.85546875" style="108" customWidth="1"/>
    <col min="13317" max="13317" width="0.7109375" style="108" customWidth="1"/>
    <col min="13318" max="13323" width="7" style="108" customWidth="1"/>
    <col min="13324" max="13324" width="9.85546875" style="108" customWidth="1"/>
    <col min="13325" max="13325" width="4.140625" style="108" customWidth="1"/>
    <col min="13326" max="13328" width="7" style="108" customWidth="1"/>
    <col min="13329" max="13329" width="4.85546875" style="108" customWidth="1"/>
    <col min="13330" max="13331" width="5" style="108" customWidth="1"/>
    <col min="13332" max="13332" width="5.140625" style="108" customWidth="1"/>
    <col min="13333" max="13333" width="6.5703125" style="108" customWidth="1"/>
    <col min="13334" max="13334" width="8.85546875" style="108" customWidth="1"/>
    <col min="13335" max="13335" width="3.140625" style="108" customWidth="1"/>
    <col min="13336" max="13336" width="10.140625" style="108" customWidth="1"/>
    <col min="13337" max="13339" width="4.42578125" style="108" customWidth="1"/>
    <col min="13340" max="13568" width="12.5703125" style="108"/>
    <col min="13569" max="13569" width="2.28515625" style="108" customWidth="1"/>
    <col min="13570" max="13570" width="11.42578125" style="108" customWidth="1"/>
    <col min="13571" max="13572" width="12.85546875" style="108" customWidth="1"/>
    <col min="13573" max="13573" width="0.7109375" style="108" customWidth="1"/>
    <col min="13574" max="13579" width="7" style="108" customWidth="1"/>
    <col min="13580" max="13580" width="9.85546875" style="108" customWidth="1"/>
    <col min="13581" max="13581" width="4.140625" style="108" customWidth="1"/>
    <col min="13582" max="13584" width="7" style="108" customWidth="1"/>
    <col min="13585" max="13585" width="4.85546875" style="108" customWidth="1"/>
    <col min="13586" max="13587" width="5" style="108" customWidth="1"/>
    <col min="13588" max="13588" width="5.140625" style="108" customWidth="1"/>
    <col min="13589" max="13589" width="6.5703125" style="108" customWidth="1"/>
    <col min="13590" max="13590" width="8.85546875" style="108" customWidth="1"/>
    <col min="13591" max="13591" width="3.140625" style="108" customWidth="1"/>
    <col min="13592" max="13592" width="10.140625" style="108" customWidth="1"/>
    <col min="13593" max="13595" width="4.42578125" style="108" customWidth="1"/>
    <col min="13596" max="13824" width="12.5703125" style="108"/>
    <col min="13825" max="13825" width="2.28515625" style="108" customWidth="1"/>
    <col min="13826" max="13826" width="11.42578125" style="108" customWidth="1"/>
    <col min="13827" max="13828" width="12.85546875" style="108" customWidth="1"/>
    <col min="13829" max="13829" width="0.7109375" style="108" customWidth="1"/>
    <col min="13830" max="13835" width="7" style="108" customWidth="1"/>
    <col min="13836" max="13836" width="9.85546875" style="108" customWidth="1"/>
    <col min="13837" max="13837" width="4.140625" style="108" customWidth="1"/>
    <col min="13838" max="13840" width="7" style="108" customWidth="1"/>
    <col min="13841" max="13841" width="4.85546875" style="108" customWidth="1"/>
    <col min="13842" max="13843" width="5" style="108" customWidth="1"/>
    <col min="13844" max="13844" width="5.140625" style="108" customWidth="1"/>
    <col min="13845" max="13845" width="6.5703125" style="108" customWidth="1"/>
    <col min="13846" max="13846" width="8.85546875" style="108" customWidth="1"/>
    <col min="13847" max="13847" width="3.140625" style="108" customWidth="1"/>
    <col min="13848" max="13848" width="10.140625" style="108" customWidth="1"/>
    <col min="13849" max="13851" width="4.42578125" style="108" customWidth="1"/>
    <col min="13852" max="14080" width="12.5703125" style="108"/>
    <col min="14081" max="14081" width="2.28515625" style="108" customWidth="1"/>
    <col min="14082" max="14082" width="11.42578125" style="108" customWidth="1"/>
    <col min="14083" max="14084" width="12.85546875" style="108" customWidth="1"/>
    <col min="14085" max="14085" width="0.7109375" style="108" customWidth="1"/>
    <col min="14086" max="14091" width="7" style="108" customWidth="1"/>
    <col min="14092" max="14092" width="9.85546875" style="108" customWidth="1"/>
    <col min="14093" max="14093" width="4.140625" style="108" customWidth="1"/>
    <col min="14094" max="14096" width="7" style="108" customWidth="1"/>
    <col min="14097" max="14097" width="4.85546875" style="108" customWidth="1"/>
    <col min="14098" max="14099" width="5" style="108" customWidth="1"/>
    <col min="14100" max="14100" width="5.140625" style="108" customWidth="1"/>
    <col min="14101" max="14101" width="6.5703125" style="108" customWidth="1"/>
    <col min="14102" max="14102" width="8.85546875" style="108" customWidth="1"/>
    <col min="14103" max="14103" width="3.140625" style="108" customWidth="1"/>
    <col min="14104" max="14104" width="10.140625" style="108" customWidth="1"/>
    <col min="14105" max="14107" width="4.42578125" style="108" customWidth="1"/>
    <col min="14108" max="14336" width="12.5703125" style="108"/>
    <col min="14337" max="14337" width="2.28515625" style="108" customWidth="1"/>
    <col min="14338" max="14338" width="11.42578125" style="108" customWidth="1"/>
    <col min="14339" max="14340" width="12.85546875" style="108" customWidth="1"/>
    <col min="14341" max="14341" width="0.7109375" style="108" customWidth="1"/>
    <col min="14342" max="14347" width="7" style="108" customWidth="1"/>
    <col min="14348" max="14348" width="9.85546875" style="108" customWidth="1"/>
    <col min="14349" max="14349" width="4.140625" style="108" customWidth="1"/>
    <col min="14350" max="14352" width="7" style="108" customWidth="1"/>
    <col min="14353" max="14353" width="4.85546875" style="108" customWidth="1"/>
    <col min="14354" max="14355" width="5" style="108" customWidth="1"/>
    <col min="14356" max="14356" width="5.140625" style="108" customWidth="1"/>
    <col min="14357" max="14357" width="6.5703125" style="108" customWidth="1"/>
    <col min="14358" max="14358" width="8.85546875" style="108" customWidth="1"/>
    <col min="14359" max="14359" width="3.140625" style="108" customWidth="1"/>
    <col min="14360" max="14360" width="10.140625" style="108" customWidth="1"/>
    <col min="14361" max="14363" width="4.42578125" style="108" customWidth="1"/>
    <col min="14364" max="14592" width="12.5703125" style="108"/>
    <col min="14593" max="14593" width="2.28515625" style="108" customWidth="1"/>
    <col min="14594" max="14594" width="11.42578125" style="108" customWidth="1"/>
    <col min="14595" max="14596" width="12.85546875" style="108" customWidth="1"/>
    <col min="14597" max="14597" width="0.7109375" style="108" customWidth="1"/>
    <col min="14598" max="14603" width="7" style="108" customWidth="1"/>
    <col min="14604" max="14604" width="9.85546875" style="108" customWidth="1"/>
    <col min="14605" max="14605" width="4.140625" style="108" customWidth="1"/>
    <col min="14606" max="14608" width="7" style="108" customWidth="1"/>
    <col min="14609" max="14609" width="4.85546875" style="108" customWidth="1"/>
    <col min="14610" max="14611" width="5" style="108" customWidth="1"/>
    <col min="14612" max="14612" width="5.140625" style="108" customWidth="1"/>
    <col min="14613" max="14613" width="6.5703125" style="108" customWidth="1"/>
    <col min="14614" max="14614" width="8.85546875" style="108" customWidth="1"/>
    <col min="14615" max="14615" width="3.140625" style="108" customWidth="1"/>
    <col min="14616" max="14616" width="10.140625" style="108" customWidth="1"/>
    <col min="14617" max="14619" width="4.42578125" style="108" customWidth="1"/>
    <col min="14620" max="14848" width="12.5703125" style="108"/>
    <col min="14849" max="14849" width="2.28515625" style="108" customWidth="1"/>
    <col min="14850" max="14850" width="11.42578125" style="108" customWidth="1"/>
    <col min="14851" max="14852" width="12.85546875" style="108" customWidth="1"/>
    <col min="14853" max="14853" width="0.7109375" style="108" customWidth="1"/>
    <col min="14854" max="14859" width="7" style="108" customWidth="1"/>
    <col min="14860" max="14860" width="9.85546875" style="108" customWidth="1"/>
    <col min="14861" max="14861" width="4.140625" style="108" customWidth="1"/>
    <col min="14862" max="14864" width="7" style="108" customWidth="1"/>
    <col min="14865" max="14865" width="4.85546875" style="108" customWidth="1"/>
    <col min="14866" max="14867" width="5" style="108" customWidth="1"/>
    <col min="14868" max="14868" width="5.140625" style="108" customWidth="1"/>
    <col min="14869" max="14869" width="6.5703125" style="108" customWidth="1"/>
    <col min="14870" max="14870" width="8.85546875" style="108" customWidth="1"/>
    <col min="14871" max="14871" width="3.140625" style="108" customWidth="1"/>
    <col min="14872" max="14872" width="10.140625" style="108" customWidth="1"/>
    <col min="14873" max="14875" width="4.42578125" style="108" customWidth="1"/>
    <col min="14876" max="15104" width="12.5703125" style="108"/>
    <col min="15105" max="15105" width="2.28515625" style="108" customWidth="1"/>
    <col min="15106" max="15106" width="11.42578125" style="108" customWidth="1"/>
    <col min="15107" max="15108" width="12.85546875" style="108" customWidth="1"/>
    <col min="15109" max="15109" width="0.7109375" style="108" customWidth="1"/>
    <col min="15110" max="15115" width="7" style="108" customWidth="1"/>
    <col min="15116" max="15116" width="9.85546875" style="108" customWidth="1"/>
    <col min="15117" max="15117" width="4.140625" style="108" customWidth="1"/>
    <col min="15118" max="15120" width="7" style="108" customWidth="1"/>
    <col min="15121" max="15121" width="4.85546875" style="108" customWidth="1"/>
    <col min="15122" max="15123" width="5" style="108" customWidth="1"/>
    <col min="15124" max="15124" width="5.140625" style="108" customWidth="1"/>
    <col min="15125" max="15125" width="6.5703125" style="108" customWidth="1"/>
    <col min="15126" max="15126" width="8.85546875" style="108" customWidth="1"/>
    <col min="15127" max="15127" width="3.140625" style="108" customWidth="1"/>
    <col min="15128" max="15128" width="10.140625" style="108" customWidth="1"/>
    <col min="15129" max="15131" width="4.42578125" style="108" customWidth="1"/>
    <col min="15132" max="15360" width="12.5703125" style="108"/>
    <col min="15361" max="15361" width="2.28515625" style="108" customWidth="1"/>
    <col min="15362" max="15362" width="11.42578125" style="108" customWidth="1"/>
    <col min="15363" max="15364" width="12.85546875" style="108" customWidth="1"/>
    <col min="15365" max="15365" width="0.7109375" style="108" customWidth="1"/>
    <col min="15366" max="15371" width="7" style="108" customWidth="1"/>
    <col min="15372" max="15372" width="9.85546875" style="108" customWidth="1"/>
    <col min="15373" max="15373" width="4.140625" style="108" customWidth="1"/>
    <col min="15374" max="15376" width="7" style="108" customWidth="1"/>
    <col min="15377" max="15377" width="4.85546875" style="108" customWidth="1"/>
    <col min="15378" max="15379" width="5" style="108" customWidth="1"/>
    <col min="15380" max="15380" width="5.140625" style="108" customWidth="1"/>
    <col min="15381" max="15381" width="6.5703125" style="108" customWidth="1"/>
    <col min="15382" max="15382" width="8.85546875" style="108" customWidth="1"/>
    <col min="15383" max="15383" width="3.140625" style="108" customWidth="1"/>
    <col min="15384" max="15384" width="10.140625" style="108" customWidth="1"/>
    <col min="15385" max="15387" width="4.42578125" style="108" customWidth="1"/>
    <col min="15388" max="15616" width="12.5703125" style="108"/>
    <col min="15617" max="15617" width="2.28515625" style="108" customWidth="1"/>
    <col min="15618" max="15618" width="11.42578125" style="108" customWidth="1"/>
    <col min="15619" max="15620" width="12.85546875" style="108" customWidth="1"/>
    <col min="15621" max="15621" width="0.7109375" style="108" customWidth="1"/>
    <col min="15622" max="15627" width="7" style="108" customWidth="1"/>
    <col min="15628" max="15628" width="9.85546875" style="108" customWidth="1"/>
    <col min="15629" max="15629" width="4.140625" style="108" customWidth="1"/>
    <col min="15630" max="15632" width="7" style="108" customWidth="1"/>
    <col min="15633" max="15633" width="4.85546875" style="108" customWidth="1"/>
    <col min="15634" max="15635" width="5" style="108" customWidth="1"/>
    <col min="15636" max="15636" width="5.140625" style="108" customWidth="1"/>
    <col min="15637" max="15637" width="6.5703125" style="108" customWidth="1"/>
    <col min="15638" max="15638" width="8.85546875" style="108" customWidth="1"/>
    <col min="15639" max="15639" width="3.140625" style="108" customWidth="1"/>
    <col min="15640" max="15640" width="10.140625" style="108" customWidth="1"/>
    <col min="15641" max="15643" width="4.42578125" style="108" customWidth="1"/>
    <col min="15644" max="15872" width="12.5703125" style="108"/>
    <col min="15873" max="15873" width="2.28515625" style="108" customWidth="1"/>
    <col min="15874" max="15874" width="11.42578125" style="108" customWidth="1"/>
    <col min="15875" max="15876" width="12.85546875" style="108" customWidth="1"/>
    <col min="15877" max="15877" width="0.7109375" style="108" customWidth="1"/>
    <col min="15878" max="15883" width="7" style="108" customWidth="1"/>
    <col min="15884" max="15884" width="9.85546875" style="108" customWidth="1"/>
    <col min="15885" max="15885" width="4.140625" style="108" customWidth="1"/>
    <col min="15886" max="15888" width="7" style="108" customWidth="1"/>
    <col min="15889" max="15889" width="4.85546875" style="108" customWidth="1"/>
    <col min="15890" max="15891" width="5" style="108" customWidth="1"/>
    <col min="15892" max="15892" width="5.140625" style="108" customWidth="1"/>
    <col min="15893" max="15893" width="6.5703125" style="108" customWidth="1"/>
    <col min="15894" max="15894" width="8.85546875" style="108" customWidth="1"/>
    <col min="15895" max="15895" width="3.140625" style="108" customWidth="1"/>
    <col min="15896" max="15896" width="10.140625" style="108" customWidth="1"/>
    <col min="15897" max="15899" width="4.42578125" style="108" customWidth="1"/>
    <col min="15900" max="16128" width="12.5703125" style="108"/>
    <col min="16129" max="16129" width="2.28515625" style="108" customWidth="1"/>
    <col min="16130" max="16130" width="11.42578125" style="108" customWidth="1"/>
    <col min="16131" max="16132" width="12.85546875" style="108" customWidth="1"/>
    <col min="16133" max="16133" width="0.7109375" style="108" customWidth="1"/>
    <col min="16134" max="16139" width="7" style="108" customWidth="1"/>
    <col min="16140" max="16140" width="9.85546875" style="108" customWidth="1"/>
    <col min="16141" max="16141" width="4.140625" style="108" customWidth="1"/>
    <col min="16142" max="16144" width="7" style="108" customWidth="1"/>
    <col min="16145" max="16145" width="4.85546875" style="108" customWidth="1"/>
    <col min="16146" max="16147" width="5" style="108" customWidth="1"/>
    <col min="16148" max="16148" width="5.140625" style="108" customWidth="1"/>
    <col min="16149" max="16149" width="6.5703125" style="108" customWidth="1"/>
    <col min="16150" max="16150" width="8.85546875" style="108" customWidth="1"/>
    <col min="16151" max="16151" width="3.140625" style="108" customWidth="1"/>
    <col min="16152" max="16152" width="10.140625" style="108" customWidth="1"/>
    <col min="16153" max="16155" width="4.42578125" style="108" customWidth="1"/>
    <col min="16156" max="16384" width="12.5703125" style="108"/>
  </cols>
  <sheetData>
    <row r="1" spans="1:27" ht="24.95" customHeight="1" x14ac:dyDescent="0.15">
      <c r="A1" s="249" t="s">
        <v>326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7" ht="24.95" customHeight="1" x14ac:dyDescent="0.1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7" ht="24.95" customHeight="1" x14ac:dyDescent="0.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</row>
    <row r="4" spans="1:27" ht="24.95" customHeight="1" x14ac:dyDescent="0.1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7" ht="24.95" customHeight="1" x14ac:dyDescent="0.15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</row>
    <row r="6" spans="1:27" ht="24.95" customHeight="1" x14ac:dyDescent="0.15">
      <c r="A6" s="247"/>
      <c r="B6" s="247"/>
      <c r="C6" s="247"/>
      <c r="D6" s="24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248" t="s">
        <v>204</v>
      </c>
      <c r="S6" s="248"/>
      <c r="T6" s="248"/>
      <c r="U6" s="248"/>
      <c r="V6" s="248"/>
      <c r="W6" s="248"/>
      <c r="X6" s="248"/>
      <c r="Y6" s="248"/>
      <c r="Z6" s="248"/>
      <c r="AA6" s="109"/>
    </row>
    <row r="7" spans="1:27" ht="24.95" customHeight="1" x14ac:dyDescent="0.25">
      <c r="A7" s="252" t="s">
        <v>206</v>
      </c>
      <c r="B7" s="252"/>
      <c r="C7" s="252"/>
      <c r="D7" s="252"/>
      <c r="E7" s="252"/>
      <c r="F7" s="252"/>
      <c r="G7" s="253" t="s">
        <v>205</v>
      </c>
      <c r="H7" s="253"/>
      <c r="I7" s="253"/>
      <c r="J7" s="253"/>
      <c r="K7" s="253"/>
      <c r="L7" s="253"/>
      <c r="M7" s="253"/>
      <c r="N7" s="253"/>
      <c r="O7" s="253"/>
      <c r="P7" s="253"/>
      <c r="Q7" s="254" t="s">
        <v>207</v>
      </c>
      <c r="R7" s="254"/>
      <c r="S7" s="254"/>
      <c r="T7" s="254"/>
      <c r="U7" s="110"/>
      <c r="V7" s="110"/>
      <c r="W7" s="110"/>
      <c r="X7" s="252" t="s">
        <v>208</v>
      </c>
      <c r="Y7" s="252"/>
      <c r="Z7" s="252"/>
      <c r="AA7" s="252"/>
    </row>
    <row r="8" spans="1:27" ht="24.95" customHeight="1" x14ac:dyDescent="0.15">
      <c r="A8" s="255" t="s">
        <v>209</v>
      </c>
      <c r="B8" s="255"/>
      <c r="C8" s="255"/>
      <c r="D8" s="255"/>
      <c r="E8" s="255"/>
      <c r="F8" s="255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109"/>
      <c r="R8" s="256" t="s">
        <v>210</v>
      </c>
      <c r="S8" s="256"/>
      <c r="T8" s="256"/>
      <c r="U8" s="256"/>
      <c r="V8" s="256"/>
      <c r="W8" s="256"/>
      <c r="X8" s="256"/>
      <c r="Y8" s="256"/>
      <c r="Z8" s="256"/>
      <c r="AA8" s="109"/>
    </row>
    <row r="9" spans="1:27" ht="24.95" customHeight="1" x14ac:dyDescent="0.15">
      <c r="A9" s="256"/>
      <c r="B9" s="256"/>
      <c r="C9" s="256"/>
      <c r="D9" s="109"/>
      <c r="E9" s="109"/>
      <c r="F9" s="109"/>
      <c r="G9" s="257" t="s">
        <v>211</v>
      </c>
      <c r="H9" s="257"/>
      <c r="I9" s="257"/>
      <c r="J9" s="257"/>
      <c r="K9" s="257"/>
      <c r="L9" s="257"/>
      <c r="M9" s="257"/>
      <c r="N9" s="257"/>
      <c r="O9" s="257"/>
      <c r="P9" s="257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</row>
    <row r="10" spans="1:27" ht="24.95" customHeight="1" x14ac:dyDescent="0.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</row>
    <row r="11" spans="1:27" ht="15.95" customHeight="1" x14ac:dyDescent="0.15">
      <c r="A11" s="109"/>
      <c r="B11" s="258" t="s">
        <v>212</v>
      </c>
      <c r="C11" s="258"/>
      <c r="D11" s="258"/>
      <c r="E11" s="111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</row>
    <row r="12" spans="1:27" ht="15.95" customHeight="1" x14ac:dyDescent="0.15">
      <c r="A12" s="109"/>
      <c r="B12" s="250" t="s">
        <v>213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</row>
    <row r="13" spans="1:27" ht="15.95" customHeight="1" x14ac:dyDescent="0.15">
      <c r="A13" s="109"/>
      <c r="B13" s="250" t="s">
        <v>214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</row>
    <row r="14" spans="1:27" ht="15.95" customHeight="1" x14ac:dyDescent="0.15">
      <c r="A14" s="109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</row>
    <row r="15" spans="1:27" ht="15.95" customHeight="1" x14ac:dyDescent="0.15">
      <c r="A15" s="109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</row>
    <row r="16" spans="1:27" ht="15.95" customHeight="1" x14ac:dyDescent="0.2">
      <c r="A16" s="109"/>
      <c r="B16" s="272" t="s">
        <v>215</v>
      </c>
      <c r="C16" s="273"/>
      <c r="D16" s="273"/>
      <c r="E16" s="273"/>
      <c r="F16" s="273"/>
      <c r="G16" s="273"/>
      <c r="H16" s="273"/>
      <c r="I16" s="273"/>
      <c r="J16" s="273"/>
      <c r="K16" s="274"/>
      <c r="L16" s="109"/>
      <c r="M16" s="271" t="s">
        <v>216</v>
      </c>
      <c r="N16" s="271"/>
      <c r="O16" s="271"/>
      <c r="P16" s="271"/>
      <c r="Q16" s="271"/>
      <c r="R16" s="278">
        <v>2021</v>
      </c>
      <c r="S16" s="278"/>
      <c r="T16" s="109"/>
      <c r="U16" s="109"/>
      <c r="V16" s="109"/>
      <c r="W16" s="109"/>
      <c r="X16" s="109"/>
      <c r="Y16" s="109"/>
      <c r="Z16" s="109"/>
      <c r="AA16" s="109"/>
    </row>
    <row r="17" spans="1:27" ht="15.95" customHeight="1" x14ac:dyDescent="0.15">
      <c r="A17" s="109"/>
      <c r="B17" s="275"/>
      <c r="C17" s="276"/>
      <c r="D17" s="276"/>
      <c r="E17" s="276"/>
      <c r="F17" s="276"/>
      <c r="G17" s="276"/>
      <c r="H17" s="276"/>
      <c r="I17" s="276"/>
      <c r="J17" s="276"/>
      <c r="K17" s="277"/>
      <c r="L17" s="109"/>
      <c r="M17" s="263" t="s">
        <v>217</v>
      </c>
      <c r="N17" s="263"/>
      <c r="O17" s="263"/>
      <c r="P17" s="263"/>
      <c r="Q17" s="263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5.95" customHeight="1" x14ac:dyDescent="0.15">
      <c r="A18" s="109"/>
      <c r="B18" s="264" t="s">
        <v>218</v>
      </c>
      <c r="C18" s="264"/>
      <c r="D18" s="264"/>
      <c r="E18" s="264"/>
      <c r="F18" s="264"/>
      <c r="G18" s="264"/>
      <c r="H18" s="264"/>
      <c r="I18" s="264"/>
      <c r="J18" s="264"/>
      <c r="K18" s="264"/>
      <c r="L18" s="109"/>
      <c r="M18" s="265" t="s">
        <v>219</v>
      </c>
      <c r="N18" s="265"/>
      <c r="O18" s="265"/>
      <c r="P18" s="265"/>
      <c r="Q18" s="265"/>
      <c r="R18" s="212">
        <v>1011</v>
      </c>
      <c r="S18" s="212"/>
      <c r="T18" s="212"/>
      <c r="U18" s="213"/>
      <c r="V18" s="213"/>
      <c r="W18" s="213"/>
      <c r="X18" s="213"/>
      <c r="Y18" s="213"/>
      <c r="Z18" s="213"/>
      <c r="AA18" s="213"/>
    </row>
    <row r="19" spans="1:27" ht="15.95" customHeight="1" x14ac:dyDescent="0.15">
      <c r="A19" s="109"/>
      <c r="B19" s="264" t="s">
        <v>364</v>
      </c>
      <c r="C19" s="264"/>
      <c r="D19" s="264"/>
      <c r="E19" s="264"/>
      <c r="F19" s="264"/>
      <c r="G19" s="264"/>
      <c r="H19" s="264"/>
      <c r="I19" s="264"/>
      <c r="J19" s="264"/>
      <c r="K19" s="264"/>
      <c r="L19" s="109"/>
      <c r="M19" s="265"/>
      <c r="N19" s="265"/>
      <c r="O19" s="265"/>
      <c r="P19" s="265"/>
      <c r="Q19" s="265"/>
      <c r="R19" s="266">
        <v>44056</v>
      </c>
      <c r="S19" s="267"/>
      <c r="T19" s="267"/>
      <c r="U19" s="109"/>
      <c r="V19" s="109"/>
      <c r="W19" s="109"/>
      <c r="X19" s="109"/>
      <c r="Y19" s="109"/>
      <c r="Z19" s="109"/>
      <c r="AA19" s="109"/>
    </row>
    <row r="20" spans="1:27" ht="15.95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</row>
    <row r="21" spans="1:27" ht="15.95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</row>
    <row r="22" spans="1:27" ht="15.95" customHeight="1" x14ac:dyDescent="0.15">
      <c r="A22" s="268" t="s">
        <v>203</v>
      </c>
      <c r="B22" s="268"/>
      <c r="C22" s="268"/>
      <c r="D22" s="26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7" ht="15.95" customHeight="1" x14ac:dyDescent="0.2">
      <c r="A23" s="269" t="s">
        <v>220</v>
      </c>
      <c r="B23" s="269"/>
      <c r="C23" s="269"/>
      <c r="D23" s="269"/>
      <c r="E23" s="269"/>
      <c r="F23" s="269"/>
      <c r="G23" s="269"/>
      <c r="H23" s="270"/>
      <c r="I23" s="270"/>
      <c r="J23" s="270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</row>
    <row r="24" spans="1:27" ht="15.95" customHeight="1" x14ac:dyDescent="0.2">
      <c r="A24" s="260" t="s">
        <v>221</v>
      </c>
      <c r="B24" s="260"/>
      <c r="C24" s="260"/>
      <c r="D24" s="260"/>
      <c r="E24" s="260"/>
      <c r="F24" s="260"/>
      <c r="G24" s="260"/>
      <c r="H24" s="261"/>
      <c r="I24" s="261"/>
      <c r="J24" s="261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112"/>
      <c r="V24" s="112"/>
      <c r="W24" s="112"/>
      <c r="X24" s="112"/>
      <c r="Y24" s="112"/>
      <c r="Z24" s="112"/>
      <c r="AA24" s="112"/>
    </row>
    <row r="25" spans="1:27" ht="15.95" customHeight="1" x14ac:dyDescent="0.15"/>
    <row r="26" spans="1:27" ht="15.95" customHeight="1" x14ac:dyDescent="0.15"/>
    <row r="27" spans="1:27" ht="15.95" customHeight="1" x14ac:dyDescent="0.15"/>
    <row r="28" spans="1:27" ht="15.95" customHeight="1" x14ac:dyDescent="0.15"/>
    <row r="29" spans="1:27" ht="15.95" customHeight="1" x14ac:dyDescent="0.15"/>
    <row r="30" spans="1:27" ht="15.95" customHeight="1" x14ac:dyDescent="0.15"/>
    <row r="31" spans="1:27" ht="15.95" customHeight="1" x14ac:dyDescent="0.15"/>
    <row r="32" spans="1:27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</sheetData>
  <mergeCells count="33">
    <mergeCell ref="A24:G24"/>
    <mergeCell ref="H24:J24"/>
    <mergeCell ref="K24:T24"/>
    <mergeCell ref="M17:Q17"/>
    <mergeCell ref="B18:K18"/>
    <mergeCell ref="M18:Q19"/>
    <mergeCell ref="B19:K19"/>
    <mergeCell ref="R19:T19"/>
    <mergeCell ref="A22:D22"/>
    <mergeCell ref="A23:G23"/>
    <mergeCell ref="H23:J23"/>
    <mergeCell ref="K23:AA23"/>
    <mergeCell ref="B16:K17"/>
    <mergeCell ref="M16:Q16"/>
    <mergeCell ref="R16:S16"/>
    <mergeCell ref="B15:AA15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2:AA12"/>
    <mergeCell ref="A6:D6"/>
    <mergeCell ref="R6:Z6"/>
    <mergeCell ref="A1:Y1"/>
    <mergeCell ref="B13:AA13"/>
    <mergeCell ref="B14:AA14"/>
  </mergeCells>
  <pageMargins left="0.39370078740157483" right="0.19685039370078741" top="0.78740157480314965" bottom="0.78740157480314965" header="0" footer="0"/>
  <pageSetup paperSize="9" scale="81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A72"/>
  <sheetViews>
    <sheetView showGridLines="0" tabSelected="1" workbookViewId="0">
      <selection activeCell="F19" sqref="F19:F24"/>
    </sheetView>
  </sheetViews>
  <sheetFormatPr defaultColWidth="12.5703125" defaultRowHeight="14.25" customHeight="1" x14ac:dyDescent="0.15"/>
  <cols>
    <col min="1" max="1" width="5" style="113" customWidth="1"/>
    <col min="2" max="53" width="2.85546875" style="113" customWidth="1"/>
    <col min="54" max="256" width="12.5703125" style="113"/>
    <col min="257" max="257" width="5" style="113" customWidth="1"/>
    <col min="258" max="309" width="2.85546875" style="113" customWidth="1"/>
    <col min="310" max="512" width="12.5703125" style="113"/>
    <col min="513" max="513" width="5" style="113" customWidth="1"/>
    <col min="514" max="565" width="2.85546875" style="113" customWidth="1"/>
    <col min="566" max="768" width="12.5703125" style="113"/>
    <col min="769" max="769" width="5" style="113" customWidth="1"/>
    <col min="770" max="821" width="2.85546875" style="113" customWidth="1"/>
    <col min="822" max="1024" width="12.5703125" style="113"/>
    <col min="1025" max="1025" width="5" style="113" customWidth="1"/>
    <col min="1026" max="1077" width="2.85546875" style="113" customWidth="1"/>
    <col min="1078" max="1280" width="12.5703125" style="113"/>
    <col min="1281" max="1281" width="5" style="113" customWidth="1"/>
    <col min="1282" max="1333" width="2.85546875" style="113" customWidth="1"/>
    <col min="1334" max="1536" width="12.5703125" style="113"/>
    <col min="1537" max="1537" width="5" style="113" customWidth="1"/>
    <col min="1538" max="1589" width="2.85546875" style="113" customWidth="1"/>
    <col min="1590" max="1792" width="12.5703125" style="113"/>
    <col min="1793" max="1793" width="5" style="113" customWidth="1"/>
    <col min="1794" max="1845" width="2.85546875" style="113" customWidth="1"/>
    <col min="1846" max="2048" width="12.5703125" style="113"/>
    <col min="2049" max="2049" width="5" style="113" customWidth="1"/>
    <col min="2050" max="2101" width="2.85546875" style="113" customWidth="1"/>
    <col min="2102" max="2304" width="12.5703125" style="113"/>
    <col min="2305" max="2305" width="5" style="113" customWidth="1"/>
    <col min="2306" max="2357" width="2.85546875" style="113" customWidth="1"/>
    <col min="2358" max="2560" width="12.5703125" style="113"/>
    <col min="2561" max="2561" width="5" style="113" customWidth="1"/>
    <col min="2562" max="2613" width="2.85546875" style="113" customWidth="1"/>
    <col min="2614" max="2816" width="12.5703125" style="113"/>
    <col min="2817" max="2817" width="5" style="113" customWidth="1"/>
    <col min="2818" max="2869" width="2.85546875" style="113" customWidth="1"/>
    <col min="2870" max="3072" width="12.5703125" style="113"/>
    <col min="3073" max="3073" width="5" style="113" customWidth="1"/>
    <col min="3074" max="3125" width="2.85546875" style="113" customWidth="1"/>
    <col min="3126" max="3328" width="12.5703125" style="113"/>
    <col min="3329" max="3329" width="5" style="113" customWidth="1"/>
    <col min="3330" max="3381" width="2.85546875" style="113" customWidth="1"/>
    <col min="3382" max="3584" width="12.5703125" style="113"/>
    <col min="3585" max="3585" width="5" style="113" customWidth="1"/>
    <col min="3586" max="3637" width="2.85546875" style="113" customWidth="1"/>
    <col min="3638" max="3840" width="12.5703125" style="113"/>
    <col min="3841" max="3841" width="5" style="113" customWidth="1"/>
    <col min="3842" max="3893" width="2.85546875" style="113" customWidth="1"/>
    <col min="3894" max="4096" width="12.5703125" style="113"/>
    <col min="4097" max="4097" width="5" style="113" customWidth="1"/>
    <col min="4098" max="4149" width="2.85546875" style="113" customWidth="1"/>
    <col min="4150" max="4352" width="12.5703125" style="113"/>
    <col min="4353" max="4353" width="5" style="113" customWidth="1"/>
    <col min="4354" max="4405" width="2.85546875" style="113" customWidth="1"/>
    <col min="4406" max="4608" width="12.5703125" style="113"/>
    <col min="4609" max="4609" width="5" style="113" customWidth="1"/>
    <col min="4610" max="4661" width="2.85546875" style="113" customWidth="1"/>
    <col min="4662" max="4864" width="12.5703125" style="113"/>
    <col min="4865" max="4865" width="5" style="113" customWidth="1"/>
    <col min="4866" max="4917" width="2.85546875" style="113" customWidth="1"/>
    <col min="4918" max="5120" width="12.5703125" style="113"/>
    <col min="5121" max="5121" width="5" style="113" customWidth="1"/>
    <col min="5122" max="5173" width="2.85546875" style="113" customWidth="1"/>
    <col min="5174" max="5376" width="12.5703125" style="113"/>
    <col min="5377" max="5377" width="5" style="113" customWidth="1"/>
    <col min="5378" max="5429" width="2.85546875" style="113" customWidth="1"/>
    <col min="5430" max="5632" width="12.5703125" style="113"/>
    <col min="5633" max="5633" width="5" style="113" customWidth="1"/>
    <col min="5634" max="5685" width="2.85546875" style="113" customWidth="1"/>
    <col min="5686" max="5888" width="12.5703125" style="113"/>
    <col min="5889" max="5889" width="5" style="113" customWidth="1"/>
    <col min="5890" max="5941" width="2.85546875" style="113" customWidth="1"/>
    <col min="5942" max="6144" width="12.5703125" style="113"/>
    <col min="6145" max="6145" width="5" style="113" customWidth="1"/>
    <col min="6146" max="6197" width="2.85546875" style="113" customWidth="1"/>
    <col min="6198" max="6400" width="12.5703125" style="113"/>
    <col min="6401" max="6401" width="5" style="113" customWidth="1"/>
    <col min="6402" max="6453" width="2.85546875" style="113" customWidth="1"/>
    <col min="6454" max="6656" width="12.5703125" style="113"/>
    <col min="6657" max="6657" width="5" style="113" customWidth="1"/>
    <col min="6658" max="6709" width="2.85546875" style="113" customWidth="1"/>
    <col min="6710" max="6912" width="12.5703125" style="113"/>
    <col min="6913" max="6913" width="5" style="113" customWidth="1"/>
    <col min="6914" max="6965" width="2.85546875" style="113" customWidth="1"/>
    <col min="6966" max="7168" width="12.5703125" style="113"/>
    <col min="7169" max="7169" width="5" style="113" customWidth="1"/>
    <col min="7170" max="7221" width="2.85546875" style="113" customWidth="1"/>
    <col min="7222" max="7424" width="12.5703125" style="113"/>
    <col min="7425" max="7425" width="5" style="113" customWidth="1"/>
    <col min="7426" max="7477" width="2.85546875" style="113" customWidth="1"/>
    <col min="7478" max="7680" width="12.5703125" style="113"/>
    <col min="7681" max="7681" width="5" style="113" customWidth="1"/>
    <col min="7682" max="7733" width="2.85546875" style="113" customWidth="1"/>
    <col min="7734" max="7936" width="12.5703125" style="113"/>
    <col min="7937" max="7937" width="5" style="113" customWidth="1"/>
    <col min="7938" max="7989" width="2.85546875" style="113" customWidth="1"/>
    <col min="7990" max="8192" width="12.5703125" style="113"/>
    <col min="8193" max="8193" width="5" style="113" customWidth="1"/>
    <col min="8194" max="8245" width="2.85546875" style="113" customWidth="1"/>
    <col min="8246" max="8448" width="12.5703125" style="113"/>
    <col min="8449" max="8449" width="5" style="113" customWidth="1"/>
    <col min="8450" max="8501" width="2.85546875" style="113" customWidth="1"/>
    <col min="8502" max="8704" width="12.5703125" style="113"/>
    <col min="8705" max="8705" width="5" style="113" customWidth="1"/>
    <col min="8706" max="8757" width="2.85546875" style="113" customWidth="1"/>
    <col min="8758" max="8960" width="12.5703125" style="113"/>
    <col min="8961" max="8961" width="5" style="113" customWidth="1"/>
    <col min="8962" max="9013" width="2.85546875" style="113" customWidth="1"/>
    <col min="9014" max="9216" width="12.5703125" style="113"/>
    <col min="9217" max="9217" width="5" style="113" customWidth="1"/>
    <col min="9218" max="9269" width="2.85546875" style="113" customWidth="1"/>
    <col min="9270" max="9472" width="12.5703125" style="113"/>
    <col min="9473" max="9473" width="5" style="113" customWidth="1"/>
    <col min="9474" max="9525" width="2.85546875" style="113" customWidth="1"/>
    <col min="9526" max="9728" width="12.5703125" style="113"/>
    <col min="9729" max="9729" width="5" style="113" customWidth="1"/>
    <col min="9730" max="9781" width="2.85546875" style="113" customWidth="1"/>
    <col min="9782" max="9984" width="12.5703125" style="113"/>
    <col min="9985" max="9985" width="5" style="113" customWidth="1"/>
    <col min="9986" max="10037" width="2.85546875" style="113" customWidth="1"/>
    <col min="10038" max="10240" width="12.5703125" style="113"/>
    <col min="10241" max="10241" width="5" style="113" customWidth="1"/>
    <col min="10242" max="10293" width="2.85546875" style="113" customWidth="1"/>
    <col min="10294" max="10496" width="12.5703125" style="113"/>
    <col min="10497" max="10497" width="5" style="113" customWidth="1"/>
    <col min="10498" max="10549" width="2.85546875" style="113" customWidth="1"/>
    <col min="10550" max="10752" width="12.5703125" style="113"/>
    <col min="10753" max="10753" width="5" style="113" customWidth="1"/>
    <col min="10754" max="10805" width="2.85546875" style="113" customWidth="1"/>
    <col min="10806" max="11008" width="12.5703125" style="113"/>
    <col min="11009" max="11009" width="5" style="113" customWidth="1"/>
    <col min="11010" max="11061" width="2.85546875" style="113" customWidth="1"/>
    <col min="11062" max="11264" width="12.5703125" style="113"/>
    <col min="11265" max="11265" width="5" style="113" customWidth="1"/>
    <col min="11266" max="11317" width="2.85546875" style="113" customWidth="1"/>
    <col min="11318" max="11520" width="12.5703125" style="113"/>
    <col min="11521" max="11521" width="5" style="113" customWidth="1"/>
    <col min="11522" max="11573" width="2.85546875" style="113" customWidth="1"/>
    <col min="11574" max="11776" width="12.5703125" style="113"/>
    <col min="11777" max="11777" width="5" style="113" customWidth="1"/>
    <col min="11778" max="11829" width="2.85546875" style="113" customWidth="1"/>
    <col min="11830" max="12032" width="12.5703125" style="113"/>
    <col min="12033" max="12033" width="5" style="113" customWidth="1"/>
    <col min="12034" max="12085" width="2.85546875" style="113" customWidth="1"/>
    <col min="12086" max="12288" width="12.5703125" style="113"/>
    <col min="12289" max="12289" width="5" style="113" customWidth="1"/>
    <col min="12290" max="12341" width="2.85546875" style="113" customWidth="1"/>
    <col min="12342" max="12544" width="12.5703125" style="113"/>
    <col min="12545" max="12545" width="5" style="113" customWidth="1"/>
    <col min="12546" max="12597" width="2.85546875" style="113" customWidth="1"/>
    <col min="12598" max="12800" width="12.5703125" style="113"/>
    <col min="12801" max="12801" width="5" style="113" customWidth="1"/>
    <col min="12802" max="12853" width="2.85546875" style="113" customWidth="1"/>
    <col min="12854" max="13056" width="12.5703125" style="113"/>
    <col min="13057" max="13057" width="5" style="113" customWidth="1"/>
    <col min="13058" max="13109" width="2.85546875" style="113" customWidth="1"/>
    <col min="13110" max="13312" width="12.5703125" style="113"/>
    <col min="13313" max="13313" width="5" style="113" customWidth="1"/>
    <col min="13314" max="13365" width="2.85546875" style="113" customWidth="1"/>
    <col min="13366" max="13568" width="12.5703125" style="113"/>
    <col min="13569" max="13569" width="5" style="113" customWidth="1"/>
    <col min="13570" max="13621" width="2.85546875" style="113" customWidth="1"/>
    <col min="13622" max="13824" width="12.5703125" style="113"/>
    <col min="13825" max="13825" width="5" style="113" customWidth="1"/>
    <col min="13826" max="13877" width="2.85546875" style="113" customWidth="1"/>
    <col min="13878" max="14080" width="12.5703125" style="113"/>
    <col min="14081" max="14081" width="5" style="113" customWidth="1"/>
    <col min="14082" max="14133" width="2.85546875" style="113" customWidth="1"/>
    <col min="14134" max="14336" width="12.5703125" style="113"/>
    <col min="14337" max="14337" width="5" style="113" customWidth="1"/>
    <col min="14338" max="14389" width="2.85546875" style="113" customWidth="1"/>
    <col min="14390" max="14592" width="12.5703125" style="113"/>
    <col min="14593" max="14593" width="5" style="113" customWidth="1"/>
    <col min="14594" max="14645" width="2.85546875" style="113" customWidth="1"/>
    <col min="14646" max="14848" width="12.5703125" style="113"/>
    <col min="14849" max="14849" width="5" style="113" customWidth="1"/>
    <col min="14850" max="14901" width="2.85546875" style="113" customWidth="1"/>
    <col min="14902" max="15104" width="12.5703125" style="113"/>
    <col min="15105" max="15105" width="5" style="113" customWidth="1"/>
    <col min="15106" max="15157" width="2.85546875" style="113" customWidth="1"/>
    <col min="15158" max="15360" width="12.5703125" style="113"/>
    <col min="15361" max="15361" width="5" style="113" customWidth="1"/>
    <col min="15362" max="15413" width="2.85546875" style="113" customWidth="1"/>
    <col min="15414" max="15616" width="12.5703125" style="113"/>
    <col min="15617" max="15617" width="5" style="113" customWidth="1"/>
    <col min="15618" max="15669" width="2.85546875" style="113" customWidth="1"/>
    <col min="15670" max="15872" width="12.5703125" style="113"/>
    <col min="15873" max="15873" width="5" style="113" customWidth="1"/>
    <col min="15874" max="15925" width="2.85546875" style="113" customWidth="1"/>
    <col min="15926" max="16128" width="12.5703125" style="113"/>
    <col min="16129" max="16129" width="5" style="113" customWidth="1"/>
    <col min="16130" max="16181" width="2.85546875" style="113" customWidth="1"/>
    <col min="16182" max="16384" width="12.5703125" style="113"/>
  </cols>
  <sheetData>
    <row r="1" spans="1:53" ht="22.5" customHeight="1" x14ac:dyDescent="0.15">
      <c r="A1" s="281" t="s">
        <v>222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</row>
    <row r="2" spans="1:53" ht="18.75" customHeight="1" x14ac:dyDescent="0.15">
      <c r="A2" s="114" t="s">
        <v>223</v>
      </c>
      <c r="B2" s="279" t="s">
        <v>224</v>
      </c>
      <c r="C2" s="279"/>
      <c r="D2" s="279"/>
      <c r="E2" s="279"/>
      <c r="F2" s="115"/>
      <c r="G2" s="279" t="s">
        <v>225</v>
      </c>
      <c r="H2" s="279"/>
      <c r="I2" s="279"/>
      <c r="J2" s="115"/>
      <c r="K2" s="279" t="s">
        <v>226</v>
      </c>
      <c r="L2" s="279"/>
      <c r="M2" s="279"/>
      <c r="N2" s="279"/>
      <c r="O2" s="279" t="s">
        <v>227</v>
      </c>
      <c r="P2" s="279"/>
      <c r="Q2" s="279"/>
      <c r="R2" s="279"/>
      <c r="S2" s="115"/>
      <c r="T2" s="279" t="s">
        <v>228</v>
      </c>
      <c r="U2" s="279"/>
      <c r="V2" s="279"/>
      <c r="W2" s="115"/>
      <c r="X2" s="279" t="s">
        <v>229</v>
      </c>
      <c r="Y2" s="279"/>
      <c r="Z2" s="279"/>
      <c r="AA2" s="115"/>
      <c r="AB2" s="279" t="s">
        <v>230</v>
      </c>
      <c r="AC2" s="279"/>
      <c r="AD2" s="279"/>
      <c r="AE2" s="279"/>
      <c r="AF2" s="115"/>
      <c r="AG2" s="279" t="s">
        <v>231</v>
      </c>
      <c r="AH2" s="279"/>
      <c r="AI2" s="279"/>
      <c r="AJ2" s="115"/>
      <c r="AK2" s="279" t="s">
        <v>232</v>
      </c>
      <c r="AL2" s="279"/>
      <c r="AM2" s="279"/>
      <c r="AN2" s="279"/>
      <c r="AO2" s="279" t="s">
        <v>233</v>
      </c>
      <c r="AP2" s="279"/>
      <c r="AQ2" s="279"/>
      <c r="AR2" s="279"/>
      <c r="AS2" s="115"/>
      <c r="AT2" s="279" t="s">
        <v>234</v>
      </c>
      <c r="AU2" s="279"/>
      <c r="AV2" s="279"/>
      <c r="AW2" s="115"/>
      <c r="AX2" s="279" t="s">
        <v>235</v>
      </c>
      <c r="AY2" s="279"/>
      <c r="AZ2" s="279"/>
      <c r="BA2" s="279"/>
    </row>
    <row r="3" spans="1:53" ht="14.25" customHeight="1" x14ac:dyDescent="0.15">
      <c r="A3" s="114" t="s">
        <v>236</v>
      </c>
      <c r="B3" s="114" t="s">
        <v>89</v>
      </c>
      <c r="C3" s="114" t="s">
        <v>90</v>
      </c>
      <c r="D3" s="114" t="s">
        <v>154</v>
      </c>
      <c r="E3" s="114" t="s">
        <v>136</v>
      </c>
      <c r="F3" s="114" t="s">
        <v>160</v>
      </c>
      <c r="G3" s="114" t="s">
        <v>159</v>
      </c>
      <c r="H3" s="114" t="s">
        <v>169</v>
      </c>
      <c r="I3" s="114" t="s">
        <v>173</v>
      </c>
      <c r="J3" s="114" t="s">
        <v>237</v>
      </c>
      <c r="K3" s="114" t="s">
        <v>238</v>
      </c>
      <c r="L3" s="114" t="s">
        <v>239</v>
      </c>
      <c r="M3" s="114" t="s">
        <v>141</v>
      </c>
      <c r="N3" s="114" t="s">
        <v>240</v>
      </c>
      <c r="O3" s="114" t="s">
        <v>241</v>
      </c>
      <c r="P3" s="114" t="s">
        <v>242</v>
      </c>
      <c r="Q3" s="114" t="s">
        <v>243</v>
      </c>
      <c r="R3" s="114" t="s">
        <v>244</v>
      </c>
      <c r="S3" s="114" t="s">
        <v>245</v>
      </c>
      <c r="T3" s="114" t="s">
        <v>246</v>
      </c>
      <c r="U3" s="114" t="s">
        <v>247</v>
      </c>
      <c r="V3" s="114" t="s">
        <v>248</v>
      </c>
      <c r="W3" s="114" t="s">
        <v>249</v>
      </c>
      <c r="X3" s="114" t="s">
        <v>250</v>
      </c>
      <c r="Y3" s="114" t="s">
        <v>251</v>
      </c>
      <c r="Z3" s="114" t="s">
        <v>252</v>
      </c>
      <c r="AA3" s="114" t="s">
        <v>253</v>
      </c>
      <c r="AB3" s="114" t="s">
        <v>254</v>
      </c>
      <c r="AC3" s="114" t="s">
        <v>255</v>
      </c>
      <c r="AD3" s="114" t="s">
        <v>256</v>
      </c>
      <c r="AE3" s="114" t="s">
        <v>257</v>
      </c>
      <c r="AF3" s="114" t="s">
        <v>258</v>
      </c>
      <c r="AG3" s="114" t="s">
        <v>259</v>
      </c>
      <c r="AH3" s="114" t="s">
        <v>260</v>
      </c>
      <c r="AI3" s="114" t="s">
        <v>147</v>
      </c>
      <c r="AJ3" s="114" t="s">
        <v>157</v>
      </c>
      <c r="AK3" s="114" t="s">
        <v>261</v>
      </c>
      <c r="AL3" s="114" t="s">
        <v>262</v>
      </c>
      <c r="AM3" s="114" t="s">
        <v>263</v>
      </c>
      <c r="AN3" s="114" t="s">
        <v>264</v>
      </c>
      <c r="AO3" s="114" t="s">
        <v>265</v>
      </c>
      <c r="AP3" s="114" t="s">
        <v>266</v>
      </c>
      <c r="AQ3" s="114" t="s">
        <v>267</v>
      </c>
      <c r="AR3" s="114" t="s">
        <v>268</v>
      </c>
      <c r="AS3" s="114" t="s">
        <v>269</v>
      </c>
      <c r="AT3" s="114" t="s">
        <v>270</v>
      </c>
      <c r="AU3" s="114" t="s">
        <v>156</v>
      </c>
      <c r="AV3" s="114" t="s">
        <v>271</v>
      </c>
      <c r="AW3" s="114" t="s">
        <v>272</v>
      </c>
      <c r="AX3" s="114" t="s">
        <v>273</v>
      </c>
      <c r="AY3" s="114" t="s">
        <v>274</v>
      </c>
      <c r="AZ3" s="114" t="s">
        <v>275</v>
      </c>
      <c r="BA3" s="114" t="s">
        <v>276</v>
      </c>
    </row>
    <row r="4" spans="1:53" ht="14.25" hidden="1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</row>
    <row r="5" spans="1:53" ht="14.25" hidden="1" customHeight="1" x14ac:dyDescent="0.15">
      <c r="A5" s="279"/>
      <c r="B5" s="280" t="s">
        <v>277</v>
      </c>
      <c r="C5" s="280" t="s">
        <v>277</v>
      </c>
      <c r="D5" s="280" t="s">
        <v>277</v>
      </c>
      <c r="E5" s="280" t="s">
        <v>277</v>
      </c>
      <c r="F5" s="280" t="s">
        <v>277</v>
      </c>
      <c r="G5" s="280" t="s">
        <v>277</v>
      </c>
      <c r="H5" s="280" t="s">
        <v>277</v>
      </c>
      <c r="I5" s="280" t="s">
        <v>277</v>
      </c>
      <c r="J5" s="280" t="s">
        <v>277</v>
      </c>
      <c r="K5" s="280" t="s">
        <v>277</v>
      </c>
      <c r="L5" s="280" t="s">
        <v>277</v>
      </c>
      <c r="M5" s="280" t="s">
        <v>277</v>
      </c>
      <c r="N5" s="280" t="s">
        <v>277</v>
      </c>
      <c r="O5" s="280" t="s">
        <v>277</v>
      </c>
      <c r="P5" s="280" t="s">
        <v>277</v>
      </c>
      <c r="Q5" s="280" t="s">
        <v>277</v>
      </c>
      <c r="R5" s="280" t="s">
        <v>277</v>
      </c>
      <c r="S5" s="280" t="s">
        <v>277</v>
      </c>
      <c r="T5" s="280" t="s">
        <v>277</v>
      </c>
      <c r="U5" s="280" t="s">
        <v>277</v>
      </c>
      <c r="V5" s="280" t="s">
        <v>277</v>
      </c>
      <c r="W5" s="280" t="s">
        <v>277</v>
      </c>
      <c r="X5" s="280" t="s">
        <v>277</v>
      </c>
      <c r="Y5" s="280" t="s">
        <v>277</v>
      </c>
      <c r="Z5" s="280" t="s">
        <v>277</v>
      </c>
      <c r="AA5" s="280" t="s">
        <v>277</v>
      </c>
      <c r="AB5" s="280" t="s">
        <v>277</v>
      </c>
      <c r="AC5" s="280" t="s">
        <v>277</v>
      </c>
      <c r="AD5" s="280" t="s">
        <v>277</v>
      </c>
      <c r="AE5" s="280" t="s">
        <v>277</v>
      </c>
      <c r="AF5" s="280" t="s">
        <v>277</v>
      </c>
      <c r="AG5" s="280" t="s">
        <v>277</v>
      </c>
      <c r="AH5" s="280" t="s">
        <v>277</v>
      </c>
      <c r="AI5" s="280" t="s">
        <v>277</v>
      </c>
      <c r="AJ5" s="280" t="s">
        <v>277</v>
      </c>
      <c r="AK5" s="280" t="s">
        <v>277</v>
      </c>
      <c r="AL5" s="280" t="s">
        <v>277</v>
      </c>
      <c r="AM5" s="280" t="s">
        <v>277</v>
      </c>
      <c r="AN5" s="280" t="s">
        <v>277</v>
      </c>
      <c r="AO5" s="280" t="s">
        <v>277</v>
      </c>
      <c r="AP5" s="280" t="s">
        <v>277</v>
      </c>
      <c r="AQ5" s="280" t="s">
        <v>277</v>
      </c>
      <c r="AR5" s="280" t="s">
        <v>277</v>
      </c>
      <c r="AS5" s="280" t="s">
        <v>277</v>
      </c>
      <c r="AT5" s="280" t="s">
        <v>277</v>
      </c>
      <c r="AU5" s="280" t="s">
        <v>277</v>
      </c>
      <c r="AV5" s="280" t="s">
        <v>277</v>
      </c>
      <c r="AW5" s="280" t="s">
        <v>277</v>
      </c>
      <c r="AX5" s="280" t="s">
        <v>277</v>
      </c>
      <c r="AY5" s="280" t="s">
        <v>277</v>
      </c>
      <c r="AZ5" s="280" t="s">
        <v>277</v>
      </c>
      <c r="BA5" s="280" t="s">
        <v>277</v>
      </c>
    </row>
    <row r="6" spans="1:53" ht="14.25" hidden="1" customHeight="1" x14ac:dyDescent="0.15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</row>
    <row r="7" spans="1:53" ht="14.25" hidden="1" customHeight="1" x14ac:dyDescent="0.15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</row>
    <row r="8" spans="1:53" ht="14.25" hidden="1" customHeight="1" x14ac:dyDescent="0.15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</row>
    <row r="9" spans="1:53" ht="14.25" hidden="1" customHeight="1" x14ac:dyDescent="0.15">
      <c r="A9" s="279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</row>
    <row r="10" spans="1:53" ht="14.25" hidden="1" customHeight="1" x14ac:dyDescent="0.15">
      <c r="A10" s="279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</row>
    <row r="11" spans="1:53" ht="1.5" customHeight="1" x14ac:dyDescent="0.15">
      <c r="A11" s="114"/>
      <c r="B11" s="198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98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</row>
    <row r="12" spans="1:53" ht="11.25" customHeight="1" x14ac:dyDescent="0.15">
      <c r="A12" s="282" t="s">
        <v>278</v>
      </c>
      <c r="B12" s="283" t="s">
        <v>365</v>
      </c>
      <c r="C12" s="284" t="s">
        <v>365</v>
      </c>
      <c r="D12" s="283"/>
      <c r="E12" s="283"/>
      <c r="F12" s="283"/>
      <c r="G12" s="283"/>
      <c r="H12" s="283"/>
      <c r="I12" s="283"/>
      <c r="J12" s="283"/>
      <c r="K12" s="202"/>
      <c r="L12" s="283"/>
      <c r="M12" s="283"/>
      <c r="N12" s="283"/>
      <c r="O12" s="283"/>
      <c r="P12" s="283" t="s">
        <v>279</v>
      </c>
      <c r="Q12" s="283" t="s">
        <v>279</v>
      </c>
      <c r="R12" s="283" t="s">
        <v>279</v>
      </c>
      <c r="S12" s="283" t="s">
        <v>277</v>
      </c>
      <c r="T12" s="203" t="s">
        <v>277</v>
      </c>
      <c r="U12" s="283"/>
      <c r="V12" s="284"/>
      <c r="W12" s="283"/>
      <c r="X12" s="283"/>
      <c r="Y12" s="283"/>
      <c r="Z12" s="283"/>
      <c r="AA12" s="202" t="s">
        <v>277</v>
      </c>
      <c r="AB12" s="202"/>
      <c r="AC12" s="283"/>
      <c r="AD12" s="283"/>
      <c r="AE12" s="283"/>
      <c r="AF12" s="283"/>
      <c r="AG12" s="283"/>
      <c r="AH12" s="283"/>
      <c r="AI12" s="283"/>
      <c r="AJ12" s="202"/>
      <c r="AK12" s="202"/>
      <c r="AL12" s="283"/>
      <c r="AM12" s="283" t="s">
        <v>279</v>
      </c>
      <c r="AN12" s="283" t="s">
        <v>279</v>
      </c>
      <c r="AO12" s="299" t="s">
        <v>279</v>
      </c>
      <c r="AP12" s="202" t="s">
        <v>279</v>
      </c>
      <c r="AQ12" s="283" t="s">
        <v>279</v>
      </c>
      <c r="AR12" s="283" t="s">
        <v>280</v>
      </c>
      <c r="AS12" s="283" t="s">
        <v>280</v>
      </c>
      <c r="AT12" s="283" t="s">
        <v>280</v>
      </c>
      <c r="AU12" s="283" t="s">
        <v>280</v>
      </c>
      <c r="AV12" s="283" t="s">
        <v>280</v>
      </c>
      <c r="AW12" s="283" t="s">
        <v>280</v>
      </c>
      <c r="AX12" s="283" t="s">
        <v>280</v>
      </c>
      <c r="AY12" s="283" t="s">
        <v>280</v>
      </c>
      <c r="AZ12" s="283" t="s">
        <v>280</v>
      </c>
      <c r="BA12" s="283" t="s">
        <v>280</v>
      </c>
    </row>
    <row r="13" spans="1:53" ht="11.25" customHeight="1" x14ac:dyDescent="0.15">
      <c r="A13" s="282"/>
      <c r="B13" s="283"/>
      <c r="C13" s="284"/>
      <c r="D13" s="283"/>
      <c r="E13" s="283"/>
      <c r="F13" s="283"/>
      <c r="G13" s="283"/>
      <c r="H13" s="283"/>
      <c r="I13" s="283"/>
      <c r="J13" s="283"/>
      <c r="K13" s="202" t="s">
        <v>277</v>
      </c>
      <c r="L13" s="283"/>
      <c r="M13" s="283"/>
      <c r="N13" s="283"/>
      <c r="O13" s="283"/>
      <c r="P13" s="283"/>
      <c r="Q13" s="283"/>
      <c r="R13" s="283"/>
      <c r="S13" s="283"/>
      <c r="T13" s="203"/>
      <c r="U13" s="283"/>
      <c r="V13" s="284"/>
      <c r="W13" s="283"/>
      <c r="X13" s="283"/>
      <c r="Y13" s="283"/>
      <c r="Z13" s="283"/>
      <c r="AA13" s="202"/>
      <c r="AB13" s="202"/>
      <c r="AC13" s="283"/>
      <c r="AD13" s="283"/>
      <c r="AE13" s="283"/>
      <c r="AF13" s="283"/>
      <c r="AG13" s="283"/>
      <c r="AH13" s="283"/>
      <c r="AI13" s="283"/>
      <c r="AJ13" s="202"/>
      <c r="AK13" s="202"/>
      <c r="AL13" s="283"/>
      <c r="AM13" s="283"/>
      <c r="AN13" s="283"/>
      <c r="AO13" s="300"/>
      <c r="AP13" s="202" t="s">
        <v>279</v>
      </c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</row>
    <row r="14" spans="1:53" ht="11.25" customHeight="1" x14ac:dyDescent="0.15">
      <c r="A14" s="282"/>
      <c r="B14" s="283"/>
      <c r="C14" s="284"/>
      <c r="D14" s="283"/>
      <c r="E14" s="283"/>
      <c r="F14" s="283"/>
      <c r="G14" s="283"/>
      <c r="H14" s="283"/>
      <c r="I14" s="283"/>
      <c r="J14" s="283"/>
      <c r="K14" s="202"/>
      <c r="L14" s="283"/>
      <c r="M14" s="283"/>
      <c r="N14" s="283"/>
      <c r="O14" s="283"/>
      <c r="P14" s="283"/>
      <c r="Q14" s="283"/>
      <c r="R14" s="283"/>
      <c r="S14" s="283"/>
      <c r="T14" s="203"/>
      <c r="U14" s="283"/>
      <c r="V14" s="284"/>
      <c r="W14" s="283"/>
      <c r="X14" s="283"/>
      <c r="Y14" s="283"/>
      <c r="Z14" s="283"/>
      <c r="AA14" s="202"/>
      <c r="AB14" s="202"/>
      <c r="AC14" s="283"/>
      <c r="AD14" s="283"/>
      <c r="AE14" s="283"/>
      <c r="AF14" s="283"/>
      <c r="AG14" s="283"/>
      <c r="AH14" s="283"/>
      <c r="AI14" s="283"/>
      <c r="AJ14" s="202"/>
      <c r="AK14" s="202"/>
      <c r="AL14" s="283"/>
      <c r="AM14" s="283"/>
      <c r="AN14" s="283"/>
      <c r="AO14" s="300"/>
      <c r="AP14" s="202" t="s">
        <v>279</v>
      </c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</row>
    <row r="15" spans="1:53" ht="11.25" customHeight="1" x14ac:dyDescent="0.15">
      <c r="A15" s="282"/>
      <c r="B15" s="283"/>
      <c r="C15" s="284"/>
      <c r="D15" s="283"/>
      <c r="E15" s="283"/>
      <c r="F15" s="283"/>
      <c r="G15" s="283"/>
      <c r="H15" s="283"/>
      <c r="I15" s="283"/>
      <c r="J15" s="283"/>
      <c r="K15" s="202"/>
      <c r="L15" s="283"/>
      <c r="M15" s="283"/>
      <c r="N15" s="283"/>
      <c r="O15" s="283"/>
      <c r="P15" s="283"/>
      <c r="Q15" s="283"/>
      <c r="R15" s="283"/>
      <c r="S15" s="283"/>
      <c r="T15" s="203"/>
      <c r="U15" s="283"/>
      <c r="V15" s="284"/>
      <c r="W15" s="283"/>
      <c r="X15" s="283"/>
      <c r="Y15" s="283"/>
      <c r="Z15" s="283"/>
      <c r="AA15" s="202"/>
      <c r="AB15" s="202"/>
      <c r="AC15" s="283"/>
      <c r="AD15" s="283"/>
      <c r="AE15" s="283"/>
      <c r="AF15" s="283"/>
      <c r="AG15" s="283"/>
      <c r="AH15" s="283"/>
      <c r="AI15" s="283"/>
      <c r="AJ15" s="202" t="s">
        <v>277</v>
      </c>
      <c r="AK15" s="202"/>
      <c r="AL15" s="283"/>
      <c r="AM15" s="283"/>
      <c r="AN15" s="283"/>
      <c r="AO15" s="300"/>
      <c r="AP15" s="202" t="s">
        <v>279</v>
      </c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</row>
    <row r="16" spans="1:53" ht="11.25" customHeight="1" x14ac:dyDescent="0.15">
      <c r="A16" s="282"/>
      <c r="B16" s="283"/>
      <c r="C16" s="284"/>
      <c r="D16" s="283"/>
      <c r="E16" s="283"/>
      <c r="F16" s="283"/>
      <c r="G16" s="283"/>
      <c r="H16" s="283"/>
      <c r="I16" s="283"/>
      <c r="J16" s="283"/>
      <c r="K16" s="202"/>
      <c r="L16" s="283"/>
      <c r="M16" s="283"/>
      <c r="N16" s="283"/>
      <c r="O16" s="283"/>
      <c r="P16" s="283"/>
      <c r="Q16" s="283"/>
      <c r="R16" s="283"/>
      <c r="S16" s="283"/>
      <c r="T16" s="203"/>
      <c r="U16" s="283"/>
      <c r="V16" s="284"/>
      <c r="W16" s="283"/>
      <c r="X16" s="283"/>
      <c r="Y16" s="283"/>
      <c r="Z16" s="283"/>
      <c r="AA16" s="202"/>
      <c r="AB16" s="202"/>
      <c r="AC16" s="283"/>
      <c r="AD16" s="283"/>
      <c r="AE16" s="283"/>
      <c r="AF16" s="283"/>
      <c r="AG16" s="283"/>
      <c r="AH16" s="283"/>
      <c r="AI16" s="283"/>
      <c r="AJ16" s="202"/>
      <c r="AK16" s="202" t="s">
        <v>277</v>
      </c>
      <c r="AL16" s="283"/>
      <c r="AM16" s="283"/>
      <c r="AN16" s="283"/>
      <c r="AO16" s="300"/>
      <c r="AP16" s="202" t="s">
        <v>277</v>
      </c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</row>
    <row r="17" spans="1:53" ht="11.25" customHeight="1" x14ac:dyDescent="0.15">
      <c r="A17" s="282"/>
      <c r="B17" s="283"/>
      <c r="C17" s="284"/>
      <c r="D17" s="283"/>
      <c r="E17" s="283"/>
      <c r="F17" s="283"/>
      <c r="G17" s="283"/>
      <c r="H17" s="283"/>
      <c r="I17" s="283"/>
      <c r="J17" s="283"/>
      <c r="K17" s="202"/>
      <c r="L17" s="283"/>
      <c r="M17" s="283"/>
      <c r="N17" s="283"/>
      <c r="O17" s="283"/>
      <c r="P17" s="283"/>
      <c r="Q17" s="283"/>
      <c r="R17" s="283"/>
      <c r="S17" s="283"/>
      <c r="T17" s="203"/>
      <c r="U17" s="283"/>
      <c r="V17" s="284"/>
      <c r="W17" s="283"/>
      <c r="X17" s="283"/>
      <c r="Y17" s="283"/>
      <c r="Z17" s="283"/>
      <c r="AA17" s="202"/>
      <c r="AB17" s="202" t="s">
        <v>277</v>
      </c>
      <c r="AC17" s="283"/>
      <c r="AD17" s="283"/>
      <c r="AE17" s="283"/>
      <c r="AF17" s="283"/>
      <c r="AG17" s="283"/>
      <c r="AH17" s="283"/>
      <c r="AI17" s="283"/>
      <c r="AJ17" s="202"/>
      <c r="AK17" s="202"/>
      <c r="AL17" s="283"/>
      <c r="AM17" s="283"/>
      <c r="AN17" s="283"/>
      <c r="AO17" s="301"/>
      <c r="AP17" s="202" t="s">
        <v>279</v>
      </c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</row>
    <row r="18" spans="1:53" ht="1.5" customHeight="1" x14ac:dyDescent="0.15">
      <c r="A18" s="197"/>
      <c r="B18" s="202"/>
      <c r="C18" s="204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02"/>
      <c r="V18" s="204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</row>
    <row r="19" spans="1:53" ht="11.25" customHeight="1" x14ac:dyDescent="0.15">
      <c r="A19" s="282" t="s">
        <v>281</v>
      </c>
      <c r="B19" s="283"/>
      <c r="C19" s="284"/>
      <c r="D19" s="283"/>
      <c r="E19" s="283"/>
      <c r="F19" s="283"/>
      <c r="G19" s="283"/>
      <c r="H19" s="283"/>
      <c r="I19" s="283"/>
      <c r="J19" s="283"/>
      <c r="K19" s="202"/>
      <c r="L19" s="283"/>
      <c r="M19" s="283"/>
      <c r="N19" s="283"/>
      <c r="O19" s="283"/>
      <c r="P19" s="283" t="s">
        <v>279</v>
      </c>
      <c r="Q19" s="283" t="s">
        <v>279</v>
      </c>
      <c r="R19" s="283" t="s">
        <v>279</v>
      </c>
      <c r="S19" s="283" t="s">
        <v>277</v>
      </c>
      <c r="T19" s="203" t="s">
        <v>277</v>
      </c>
      <c r="U19" s="283"/>
      <c r="V19" s="284"/>
      <c r="W19" s="283"/>
      <c r="X19" s="283"/>
      <c r="Y19" s="283"/>
      <c r="Z19" s="283"/>
      <c r="AA19" s="202" t="s">
        <v>277</v>
      </c>
      <c r="AB19" s="202"/>
      <c r="AC19" s="283"/>
      <c r="AD19" s="283"/>
      <c r="AE19" s="283"/>
      <c r="AF19" s="283"/>
      <c r="AG19" s="283"/>
      <c r="AH19" s="283"/>
      <c r="AI19" s="283"/>
      <c r="AJ19" s="202"/>
      <c r="AK19" s="202"/>
      <c r="AL19" s="283"/>
      <c r="AM19" s="283" t="s">
        <v>279</v>
      </c>
      <c r="AN19" s="283" t="s">
        <v>279</v>
      </c>
      <c r="AO19" s="299" t="s">
        <v>279</v>
      </c>
      <c r="AP19" s="246" t="s">
        <v>279</v>
      </c>
      <c r="AQ19" s="283" t="s">
        <v>279</v>
      </c>
      <c r="AR19" s="283" t="s">
        <v>280</v>
      </c>
      <c r="AS19" s="283" t="s">
        <v>280</v>
      </c>
      <c r="AT19" s="283" t="s">
        <v>280</v>
      </c>
      <c r="AU19" s="283" t="s">
        <v>280</v>
      </c>
      <c r="AV19" s="283" t="s">
        <v>280</v>
      </c>
      <c r="AW19" s="283" t="s">
        <v>280</v>
      </c>
      <c r="AX19" s="283" t="s">
        <v>280</v>
      </c>
      <c r="AY19" s="283" t="s">
        <v>280</v>
      </c>
      <c r="AZ19" s="283" t="s">
        <v>280</v>
      </c>
      <c r="BA19" s="283" t="s">
        <v>280</v>
      </c>
    </row>
    <row r="20" spans="1:53" ht="11.25" customHeight="1" x14ac:dyDescent="0.15">
      <c r="A20" s="282"/>
      <c r="B20" s="283"/>
      <c r="C20" s="284"/>
      <c r="D20" s="283"/>
      <c r="E20" s="283"/>
      <c r="F20" s="283"/>
      <c r="G20" s="283"/>
      <c r="H20" s="283"/>
      <c r="I20" s="283"/>
      <c r="J20" s="283"/>
      <c r="K20" s="202" t="s">
        <v>277</v>
      </c>
      <c r="L20" s="283"/>
      <c r="M20" s="283"/>
      <c r="N20" s="283"/>
      <c r="O20" s="283"/>
      <c r="P20" s="283"/>
      <c r="Q20" s="283"/>
      <c r="R20" s="283"/>
      <c r="S20" s="283"/>
      <c r="T20" s="203"/>
      <c r="U20" s="283"/>
      <c r="V20" s="284"/>
      <c r="W20" s="283"/>
      <c r="X20" s="283"/>
      <c r="Y20" s="283"/>
      <c r="Z20" s="283"/>
      <c r="AA20" s="202"/>
      <c r="AB20" s="202"/>
      <c r="AC20" s="283"/>
      <c r="AD20" s="283"/>
      <c r="AE20" s="283"/>
      <c r="AF20" s="283"/>
      <c r="AG20" s="283"/>
      <c r="AH20" s="283"/>
      <c r="AI20" s="283"/>
      <c r="AJ20" s="202"/>
      <c r="AK20" s="202"/>
      <c r="AL20" s="283"/>
      <c r="AM20" s="283"/>
      <c r="AN20" s="283"/>
      <c r="AO20" s="300"/>
      <c r="AP20" s="246" t="s">
        <v>279</v>
      </c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</row>
    <row r="21" spans="1:53" ht="11.25" customHeight="1" x14ac:dyDescent="0.15">
      <c r="A21" s="282"/>
      <c r="B21" s="283"/>
      <c r="C21" s="284"/>
      <c r="D21" s="283"/>
      <c r="E21" s="283"/>
      <c r="F21" s="283"/>
      <c r="G21" s="283"/>
      <c r="H21" s="283"/>
      <c r="I21" s="283"/>
      <c r="J21" s="283"/>
      <c r="K21" s="202"/>
      <c r="L21" s="283"/>
      <c r="M21" s="283"/>
      <c r="N21" s="283"/>
      <c r="O21" s="283"/>
      <c r="P21" s="283"/>
      <c r="Q21" s="283"/>
      <c r="R21" s="283"/>
      <c r="S21" s="283"/>
      <c r="T21" s="203"/>
      <c r="U21" s="283"/>
      <c r="V21" s="284"/>
      <c r="W21" s="283"/>
      <c r="X21" s="283"/>
      <c r="Y21" s="283"/>
      <c r="Z21" s="283"/>
      <c r="AA21" s="202"/>
      <c r="AB21" s="202"/>
      <c r="AC21" s="283"/>
      <c r="AD21" s="283"/>
      <c r="AE21" s="283"/>
      <c r="AF21" s="283"/>
      <c r="AG21" s="283"/>
      <c r="AH21" s="283"/>
      <c r="AI21" s="283"/>
      <c r="AJ21" s="202"/>
      <c r="AK21" s="202"/>
      <c r="AL21" s="283"/>
      <c r="AM21" s="283"/>
      <c r="AN21" s="283"/>
      <c r="AO21" s="300"/>
      <c r="AP21" s="246" t="s">
        <v>279</v>
      </c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</row>
    <row r="22" spans="1:53" ht="11.25" customHeight="1" x14ac:dyDescent="0.15">
      <c r="A22" s="282"/>
      <c r="B22" s="283"/>
      <c r="C22" s="284"/>
      <c r="D22" s="283"/>
      <c r="E22" s="283"/>
      <c r="F22" s="283"/>
      <c r="G22" s="283"/>
      <c r="H22" s="283"/>
      <c r="I22" s="283"/>
      <c r="J22" s="283"/>
      <c r="K22" s="202"/>
      <c r="L22" s="283"/>
      <c r="M22" s="283"/>
      <c r="N22" s="283"/>
      <c r="O22" s="283"/>
      <c r="P22" s="283"/>
      <c r="Q22" s="283"/>
      <c r="R22" s="283"/>
      <c r="S22" s="283"/>
      <c r="T22" s="203"/>
      <c r="U22" s="283"/>
      <c r="V22" s="284"/>
      <c r="W22" s="283"/>
      <c r="X22" s="283"/>
      <c r="Y22" s="283"/>
      <c r="Z22" s="283"/>
      <c r="AA22" s="202"/>
      <c r="AB22" s="202"/>
      <c r="AC22" s="283"/>
      <c r="AD22" s="283"/>
      <c r="AE22" s="283"/>
      <c r="AF22" s="283"/>
      <c r="AG22" s="283"/>
      <c r="AH22" s="283"/>
      <c r="AI22" s="283"/>
      <c r="AJ22" s="202" t="s">
        <v>277</v>
      </c>
      <c r="AK22" s="202"/>
      <c r="AL22" s="283"/>
      <c r="AM22" s="283"/>
      <c r="AN22" s="283"/>
      <c r="AO22" s="300"/>
      <c r="AP22" s="246" t="s">
        <v>279</v>
      </c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</row>
    <row r="23" spans="1:53" ht="11.25" customHeight="1" x14ac:dyDescent="0.15">
      <c r="A23" s="282"/>
      <c r="B23" s="283"/>
      <c r="C23" s="284"/>
      <c r="D23" s="283"/>
      <c r="E23" s="283"/>
      <c r="F23" s="283"/>
      <c r="G23" s="283"/>
      <c r="H23" s="283"/>
      <c r="I23" s="283"/>
      <c r="J23" s="283"/>
      <c r="K23" s="202"/>
      <c r="L23" s="283"/>
      <c r="M23" s="283"/>
      <c r="N23" s="283"/>
      <c r="O23" s="283"/>
      <c r="P23" s="283"/>
      <c r="Q23" s="283"/>
      <c r="R23" s="283"/>
      <c r="S23" s="283"/>
      <c r="T23" s="203"/>
      <c r="U23" s="283"/>
      <c r="V23" s="284"/>
      <c r="W23" s="283"/>
      <c r="X23" s="283"/>
      <c r="Y23" s="283"/>
      <c r="Z23" s="283"/>
      <c r="AA23" s="202"/>
      <c r="AB23" s="202"/>
      <c r="AC23" s="283"/>
      <c r="AD23" s="283"/>
      <c r="AE23" s="283"/>
      <c r="AF23" s="283"/>
      <c r="AG23" s="283"/>
      <c r="AH23" s="283"/>
      <c r="AI23" s="283"/>
      <c r="AJ23" s="202"/>
      <c r="AK23" s="202" t="s">
        <v>277</v>
      </c>
      <c r="AL23" s="283"/>
      <c r="AM23" s="283"/>
      <c r="AN23" s="283"/>
      <c r="AO23" s="300"/>
      <c r="AP23" s="246" t="s">
        <v>277</v>
      </c>
      <c r="AQ23" s="283"/>
      <c r="AR23" s="283"/>
      <c r="AS23" s="283"/>
      <c r="AT23" s="283"/>
      <c r="AU23" s="283"/>
      <c r="AV23" s="283"/>
      <c r="AW23" s="283"/>
      <c r="AX23" s="283"/>
      <c r="AY23" s="283"/>
      <c r="AZ23" s="283"/>
      <c r="BA23" s="283"/>
    </row>
    <row r="24" spans="1:53" ht="11.25" customHeight="1" x14ac:dyDescent="0.15">
      <c r="A24" s="282"/>
      <c r="B24" s="283"/>
      <c r="C24" s="284"/>
      <c r="D24" s="283"/>
      <c r="E24" s="283"/>
      <c r="F24" s="283"/>
      <c r="G24" s="283"/>
      <c r="H24" s="283"/>
      <c r="I24" s="283"/>
      <c r="J24" s="283"/>
      <c r="K24" s="202"/>
      <c r="L24" s="283"/>
      <c r="M24" s="283"/>
      <c r="N24" s="283"/>
      <c r="O24" s="283"/>
      <c r="P24" s="283"/>
      <c r="Q24" s="283"/>
      <c r="R24" s="283"/>
      <c r="S24" s="283"/>
      <c r="T24" s="203"/>
      <c r="U24" s="283"/>
      <c r="V24" s="284"/>
      <c r="W24" s="283"/>
      <c r="X24" s="283"/>
      <c r="Y24" s="283"/>
      <c r="Z24" s="283"/>
      <c r="AA24" s="202"/>
      <c r="AB24" s="202" t="s">
        <v>277</v>
      </c>
      <c r="AC24" s="283"/>
      <c r="AD24" s="283"/>
      <c r="AE24" s="283"/>
      <c r="AF24" s="283"/>
      <c r="AG24" s="283"/>
      <c r="AH24" s="283"/>
      <c r="AI24" s="283"/>
      <c r="AJ24" s="202"/>
      <c r="AK24" s="202"/>
      <c r="AL24" s="283"/>
      <c r="AM24" s="283"/>
      <c r="AN24" s="283"/>
      <c r="AO24" s="301"/>
      <c r="AP24" s="246" t="s">
        <v>279</v>
      </c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</row>
    <row r="25" spans="1:53" ht="1.5" customHeight="1" x14ac:dyDescent="0.15">
      <c r="A25" s="197"/>
      <c r="B25" s="202"/>
      <c r="C25" s="204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  <c r="U25" s="202"/>
      <c r="V25" s="204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</row>
    <row r="26" spans="1:53" ht="11.25" customHeight="1" x14ac:dyDescent="0.15">
      <c r="A26" s="282" t="s">
        <v>282</v>
      </c>
      <c r="B26" s="283"/>
      <c r="C26" s="284"/>
      <c r="D26" s="283"/>
      <c r="E26" s="283"/>
      <c r="F26" s="283"/>
      <c r="G26" s="283"/>
      <c r="H26" s="283"/>
      <c r="I26" s="283"/>
      <c r="J26" s="283"/>
      <c r="K26" s="202"/>
      <c r="L26" s="283"/>
      <c r="M26" s="283"/>
      <c r="N26" s="283"/>
      <c r="O26" s="283"/>
      <c r="P26" s="283" t="s">
        <v>279</v>
      </c>
      <c r="Q26" s="283" t="s">
        <v>279</v>
      </c>
      <c r="R26" s="283" t="s">
        <v>279</v>
      </c>
      <c r="S26" s="283" t="s">
        <v>277</v>
      </c>
      <c r="T26" s="203" t="s">
        <v>277</v>
      </c>
      <c r="U26" s="283" t="s">
        <v>283</v>
      </c>
      <c r="V26" s="284" t="s">
        <v>283</v>
      </c>
      <c r="W26" s="283"/>
      <c r="X26" s="283"/>
      <c r="Y26" s="283"/>
      <c r="Z26" s="283"/>
      <c r="AA26" s="202" t="s">
        <v>277</v>
      </c>
      <c r="AB26" s="202"/>
      <c r="AC26" s="283"/>
      <c r="AD26" s="283"/>
      <c r="AE26" s="283"/>
      <c r="AF26" s="283"/>
      <c r="AG26" s="283"/>
      <c r="AH26" s="283"/>
      <c r="AI26" s="283"/>
      <c r="AJ26" s="202"/>
      <c r="AK26" s="202"/>
      <c r="AL26" s="283"/>
      <c r="AM26" s="283" t="s">
        <v>279</v>
      </c>
      <c r="AN26" s="283" t="s">
        <v>279</v>
      </c>
      <c r="AO26" s="299" t="s">
        <v>279</v>
      </c>
      <c r="AP26" s="246" t="s">
        <v>279</v>
      </c>
      <c r="AQ26" s="283" t="s">
        <v>279</v>
      </c>
      <c r="AR26" s="283" t="s">
        <v>280</v>
      </c>
      <c r="AS26" s="283" t="s">
        <v>280</v>
      </c>
      <c r="AT26" s="283" t="s">
        <v>280</v>
      </c>
      <c r="AU26" s="283" t="s">
        <v>280</v>
      </c>
      <c r="AV26" s="283" t="s">
        <v>280</v>
      </c>
      <c r="AW26" s="283" t="s">
        <v>280</v>
      </c>
      <c r="AX26" s="283" t="s">
        <v>280</v>
      </c>
      <c r="AY26" s="283" t="s">
        <v>280</v>
      </c>
      <c r="AZ26" s="283" t="s">
        <v>280</v>
      </c>
      <c r="BA26" s="283" t="s">
        <v>280</v>
      </c>
    </row>
    <row r="27" spans="1:53" ht="11.25" customHeight="1" x14ac:dyDescent="0.15">
      <c r="A27" s="282"/>
      <c r="B27" s="283"/>
      <c r="C27" s="284"/>
      <c r="D27" s="283"/>
      <c r="E27" s="283"/>
      <c r="F27" s="283"/>
      <c r="G27" s="283"/>
      <c r="H27" s="283"/>
      <c r="I27" s="283"/>
      <c r="J27" s="283"/>
      <c r="K27" s="202" t="s">
        <v>277</v>
      </c>
      <c r="L27" s="283"/>
      <c r="M27" s="283"/>
      <c r="N27" s="283"/>
      <c r="O27" s="283"/>
      <c r="P27" s="283"/>
      <c r="Q27" s="283"/>
      <c r="R27" s="283"/>
      <c r="S27" s="283"/>
      <c r="T27" s="203"/>
      <c r="U27" s="283"/>
      <c r="V27" s="284"/>
      <c r="W27" s="283"/>
      <c r="X27" s="283"/>
      <c r="Y27" s="283"/>
      <c r="Z27" s="283"/>
      <c r="AA27" s="202"/>
      <c r="AB27" s="202"/>
      <c r="AC27" s="283"/>
      <c r="AD27" s="283"/>
      <c r="AE27" s="283"/>
      <c r="AF27" s="283"/>
      <c r="AG27" s="283"/>
      <c r="AH27" s="283"/>
      <c r="AI27" s="283"/>
      <c r="AJ27" s="202"/>
      <c r="AK27" s="202"/>
      <c r="AL27" s="283"/>
      <c r="AM27" s="283"/>
      <c r="AN27" s="283"/>
      <c r="AO27" s="300"/>
      <c r="AP27" s="246" t="s">
        <v>279</v>
      </c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</row>
    <row r="28" spans="1:53" ht="11.25" customHeight="1" x14ac:dyDescent="0.15">
      <c r="A28" s="282"/>
      <c r="B28" s="283"/>
      <c r="C28" s="284"/>
      <c r="D28" s="283"/>
      <c r="E28" s="283"/>
      <c r="F28" s="283"/>
      <c r="G28" s="283"/>
      <c r="H28" s="283"/>
      <c r="I28" s="283"/>
      <c r="J28" s="283"/>
      <c r="K28" s="202"/>
      <c r="L28" s="283"/>
      <c r="M28" s="283"/>
      <c r="N28" s="283"/>
      <c r="O28" s="283"/>
      <c r="P28" s="283"/>
      <c r="Q28" s="283"/>
      <c r="R28" s="283"/>
      <c r="S28" s="283"/>
      <c r="T28" s="203"/>
      <c r="U28" s="283"/>
      <c r="V28" s="284"/>
      <c r="W28" s="283"/>
      <c r="X28" s="283"/>
      <c r="Y28" s="283"/>
      <c r="Z28" s="283"/>
      <c r="AA28" s="202"/>
      <c r="AB28" s="202"/>
      <c r="AC28" s="283"/>
      <c r="AD28" s="283"/>
      <c r="AE28" s="283"/>
      <c r="AF28" s="283"/>
      <c r="AG28" s="283"/>
      <c r="AH28" s="283"/>
      <c r="AI28" s="283"/>
      <c r="AJ28" s="202"/>
      <c r="AK28" s="202"/>
      <c r="AL28" s="283"/>
      <c r="AM28" s="283"/>
      <c r="AN28" s="283"/>
      <c r="AO28" s="300"/>
      <c r="AP28" s="246" t="s">
        <v>279</v>
      </c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</row>
    <row r="29" spans="1:53" ht="11.25" customHeight="1" x14ac:dyDescent="0.15">
      <c r="A29" s="282"/>
      <c r="B29" s="283"/>
      <c r="C29" s="284"/>
      <c r="D29" s="283"/>
      <c r="E29" s="283"/>
      <c r="F29" s="283"/>
      <c r="G29" s="283"/>
      <c r="H29" s="283"/>
      <c r="I29" s="283"/>
      <c r="J29" s="283"/>
      <c r="K29" s="202"/>
      <c r="L29" s="283"/>
      <c r="M29" s="283"/>
      <c r="N29" s="283"/>
      <c r="O29" s="283"/>
      <c r="P29" s="283"/>
      <c r="Q29" s="283"/>
      <c r="R29" s="283"/>
      <c r="S29" s="283"/>
      <c r="T29" s="203"/>
      <c r="U29" s="283"/>
      <c r="V29" s="284"/>
      <c r="W29" s="283"/>
      <c r="X29" s="283"/>
      <c r="Y29" s="283"/>
      <c r="Z29" s="283"/>
      <c r="AA29" s="202"/>
      <c r="AB29" s="202"/>
      <c r="AC29" s="283"/>
      <c r="AD29" s="283"/>
      <c r="AE29" s="283"/>
      <c r="AF29" s="283"/>
      <c r="AG29" s="283"/>
      <c r="AH29" s="283"/>
      <c r="AI29" s="283"/>
      <c r="AJ29" s="202" t="s">
        <v>277</v>
      </c>
      <c r="AK29" s="202"/>
      <c r="AL29" s="283"/>
      <c r="AM29" s="283"/>
      <c r="AN29" s="283"/>
      <c r="AO29" s="300"/>
      <c r="AP29" s="246" t="s">
        <v>279</v>
      </c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</row>
    <row r="30" spans="1:53" ht="11.25" customHeight="1" x14ac:dyDescent="0.15">
      <c r="A30" s="282"/>
      <c r="B30" s="283"/>
      <c r="C30" s="284"/>
      <c r="D30" s="283"/>
      <c r="E30" s="283"/>
      <c r="F30" s="283"/>
      <c r="G30" s="283"/>
      <c r="H30" s="283"/>
      <c r="I30" s="283"/>
      <c r="J30" s="283"/>
      <c r="K30" s="202"/>
      <c r="L30" s="283"/>
      <c r="M30" s="283"/>
      <c r="N30" s="283"/>
      <c r="O30" s="283"/>
      <c r="P30" s="283"/>
      <c r="Q30" s="283"/>
      <c r="R30" s="283"/>
      <c r="S30" s="283"/>
      <c r="T30" s="203"/>
      <c r="U30" s="283"/>
      <c r="V30" s="284"/>
      <c r="W30" s="283"/>
      <c r="X30" s="283"/>
      <c r="Y30" s="283"/>
      <c r="Z30" s="283"/>
      <c r="AA30" s="202"/>
      <c r="AB30" s="202"/>
      <c r="AC30" s="283"/>
      <c r="AD30" s="283"/>
      <c r="AE30" s="283"/>
      <c r="AF30" s="283"/>
      <c r="AG30" s="283"/>
      <c r="AH30" s="283"/>
      <c r="AI30" s="283"/>
      <c r="AJ30" s="202"/>
      <c r="AK30" s="202" t="s">
        <v>277</v>
      </c>
      <c r="AL30" s="283"/>
      <c r="AM30" s="283"/>
      <c r="AN30" s="283"/>
      <c r="AO30" s="300"/>
      <c r="AP30" s="246" t="s">
        <v>277</v>
      </c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</row>
    <row r="31" spans="1:53" ht="11.25" customHeight="1" x14ac:dyDescent="0.15">
      <c r="A31" s="282"/>
      <c r="B31" s="283"/>
      <c r="C31" s="284"/>
      <c r="D31" s="283"/>
      <c r="E31" s="283"/>
      <c r="F31" s="283"/>
      <c r="G31" s="283"/>
      <c r="H31" s="283"/>
      <c r="I31" s="283"/>
      <c r="J31" s="283"/>
      <c r="K31" s="202"/>
      <c r="L31" s="283"/>
      <c r="M31" s="283"/>
      <c r="N31" s="283"/>
      <c r="O31" s="283"/>
      <c r="P31" s="283"/>
      <c r="Q31" s="283"/>
      <c r="R31" s="283"/>
      <c r="S31" s="283"/>
      <c r="T31" s="203"/>
      <c r="U31" s="283"/>
      <c r="V31" s="284"/>
      <c r="W31" s="283"/>
      <c r="X31" s="283"/>
      <c r="Y31" s="283"/>
      <c r="Z31" s="283"/>
      <c r="AA31" s="202"/>
      <c r="AB31" s="202" t="s">
        <v>277</v>
      </c>
      <c r="AC31" s="283"/>
      <c r="AD31" s="283"/>
      <c r="AE31" s="283"/>
      <c r="AF31" s="283"/>
      <c r="AG31" s="283"/>
      <c r="AH31" s="283"/>
      <c r="AI31" s="283"/>
      <c r="AJ31" s="202"/>
      <c r="AK31" s="202"/>
      <c r="AL31" s="283"/>
      <c r="AM31" s="283"/>
      <c r="AN31" s="283"/>
      <c r="AO31" s="301"/>
      <c r="AP31" s="246" t="s">
        <v>279</v>
      </c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</row>
    <row r="32" spans="1:53" ht="1.5" customHeight="1" x14ac:dyDescent="0.15">
      <c r="A32" s="197"/>
      <c r="B32" s="202"/>
      <c r="C32" s="204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3"/>
      <c r="U32" s="202"/>
      <c r="V32" s="204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</row>
    <row r="33" spans="1:53" ht="11.25" customHeight="1" x14ac:dyDescent="0.15">
      <c r="A33" s="282" t="s">
        <v>284</v>
      </c>
      <c r="B33" s="283"/>
      <c r="C33" s="284"/>
      <c r="D33" s="283"/>
      <c r="E33" s="283"/>
      <c r="F33" s="283"/>
      <c r="G33" s="283"/>
      <c r="H33" s="283"/>
      <c r="I33" s="283"/>
      <c r="J33" s="283"/>
      <c r="K33" s="202"/>
      <c r="L33" s="283"/>
      <c r="M33" s="283"/>
      <c r="N33" s="283"/>
      <c r="O33" s="283"/>
      <c r="P33" s="283" t="s">
        <v>279</v>
      </c>
      <c r="Q33" s="283" t="s">
        <v>279</v>
      </c>
      <c r="R33" s="283" t="s">
        <v>279</v>
      </c>
      <c r="S33" s="283" t="s">
        <v>277</v>
      </c>
      <c r="T33" s="203" t="s">
        <v>277</v>
      </c>
      <c r="U33" s="283"/>
      <c r="V33" s="284"/>
      <c r="W33" s="283"/>
      <c r="X33" s="283"/>
      <c r="Y33" s="283"/>
      <c r="Z33" s="283"/>
      <c r="AA33" s="202" t="s">
        <v>277</v>
      </c>
      <c r="AB33" s="202"/>
      <c r="AC33" s="283"/>
      <c r="AD33" s="283"/>
      <c r="AE33" s="283"/>
      <c r="AF33" s="283"/>
      <c r="AG33" s="283"/>
      <c r="AH33" s="283"/>
      <c r="AI33" s="283"/>
      <c r="AJ33" s="202"/>
      <c r="AK33" s="202"/>
      <c r="AL33" s="283"/>
      <c r="AM33" s="283" t="s">
        <v>279</v>
      </c>
      <c r="AN33" s="283" t="s">
        <v>279</v>
      </c>
      <c r="AO33" s="299" t="s">
        <v>279</v>
      </c>
      <c r="AP33" s="246" t="s">
        <v>279</v>
      </c>
      <c r="AQ33" s="283" t="s">
        <v>279</v>
      </c>
      <c r="AR33" s="283" t="s">
        <v>280</v>
      </c>
      <c r="AS33" s="283" t="s">
        <v>280</v>
      </c>
      <c r="AT33" s="283" t="s">
        <v>280</v>
      </c>
      <c r="AU33" s="283" t="s">
        <v>280</v>
      </c>
      <c r="AV33" s="283" t="s">
        <v>280</v>
      </c>
      <c r="AW33" s="283" t="s">
        <v>280</v>
      </c>
      <c r="AX33" s="283" t="s">
        <v>280</v>
      </c>
      <c r="AY33" s="283" t="s">
        <v>280</v>
      </c>
      <c r="AZ33" s="283" t="s">
        <v>280</v>
      </c>
      <c r="BA33" s="283" t="s">
        <v>280</v>
      </c>
    </row>
    <row r="34" spans="1:53" ht="11.25" customHeight="1" x14ac:dyDescent="0.15">
      <c r="A34" s="282"/>
      <c r="B34" s="283"/>
      <c r="C34" s="284"/>
      <c r="D34" s="283"/>
      <c r="E34" s="283"/>
      <c r="F34" s="283"/>
      <c r="G34" s="283"/>
      <c r="H34" s="283"/>
      <c r="I34" s="283"/>
      <c r="J34" s="283"/>
      <c r="K34" s="202" t="s">
        <v>277</v>
      </c>
      <c r="L34" s="283"/>
      <c r="M34" s="283"/>
      <c r="N34" s="283"/>
      <c r="O34" s="283"/>
      <c r="P34" s="283"/>
      <c r="Q34" s="283"/>
      <c r="R34" s="283"/>
      <c r="S34" s="283"/>
      <c r="T34" s="203"/>
      <c r="U34" s="283"/>
      <c r="V34" s="284"/>
      <c r="W34" s="283"/>
      <c r="X34" s="283"/>
      <c r="Y34" s="283"/>
      <c r="Z34" s="283"/>
      <c r="AA34" s="202"/>
      <c r="AB34" s="202"/>
      <c r="AC34" s="283"/>
      <c r="AD34" s="283"/>
      <c r="AE34" s="283"/>
      <c r="AF34" s="283"/>
      <c r="AG34" s="283"/>
      <c r="AH34" s="283"/>
      <c r="AI34" s="283"/>
      <c r="AJ34" s="202"/>
      <c r="AK34" s="202"/>
      <c r="AL34" s="283"/>
      <c r="AM34" s="283"/>
      <c r="AN34" s="283"/>
      <c r="AO34" s="300"/>
      <c r="AP34" s="246" t="s">
        <v>279</v>
      </c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</row>
    <row r="35" spans="1:53" ht="11.25" customHeight="1" x14ac:dyDescent="0.15">
      <c r="A35" s="282"/>
      <c r="B35" s="283"/>
      <c r="C35" s="284"/>
      <c r="D35" s="283"/>
      <c r="E35" s="283"/>
      <c r="F35" s="283"/>
      <c r="G35" s="283"/>
      <c r="H35" s="283"/>
      <c r="I35" s="283"/>
      <c r="J35" s="283"/>
      <c r="K35" s="202"/>
      <c r="L35" s="283"/>
      <c r="M35" s="283"/>
      <c r="N35" s="283"/>
      <c r="O35" s="283"/>
      <c r="P35" s="283"/>
      <c r="Q35" s="283"/>
      <c r="R35" s="283"/>
      <c r="S35" s="283"/>
      <c r="T35" s="203"/>
      <c r="U35" s="283"/>
      <c r="V35" s="284"/>
      <c r="W35" s="283"/>
      <c r="X35" s="283"/>
      <c r="Y35" s="283"/>
      <c r="Z35" s="283"/>
      <c r="AA35" s="202"/>
      <c r="AB35" s="202"/>
      <c r="AC35" s="283"/>
      <c r="AD35" s="283"/>
      <c r="AE35" s="283"/>
      <c r="AF35" s="283"/>
      <c r="AG35" s="283"/>
      <c r="AH35" s="283"/>
      <c r="AI35" s="283"/>
      <c r="AJ35" s="202"/>
      <c r="AK35" s="202"/>
      <c r="AL35" s="283"/>
      <c r="AM35" s="283"/>
      <c r="AN35" s="283"/>
      <c r="AO35" s="300"/>
      <c r="AP35" s="246" t="s">
        <v>279</v>
      </c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</row>
    <row r="36" spans="1:53" ht="11.25" customHeight="1" x14ac:dyDescent="0.15">
      <c r="A36" s="282"/>
      <c r="B36" s="283"/>
      <c r="C36" s="284"/>
      <c r="D36" s="283"/>
      <c r="E36" s="283"/>
      <c r="F36" s="283"/>
      <c r="G36" s="283"/>
      <c r="H36" s="283"/>
      <c r="I36" s="283"/>
      <c r="J36" s="283"/>
      <c r="K36" s="202"/>
      <c r="L36" s="283"/>
      <c r="M36" s="283"/>
      <c r="N36" s="283"/>
      <c r="O36" s="283"/>
      <c r="P36" s="283"/>
      <c r="Q36" s="283"/>
      <c r="R36" s="283"/>
      <c r="S36" s="283"/>
      <c r="T36" s="203"/>
      <c r="U36" s="283"/>
      <c r="V36" s="284"/>
      <c r="W36" s="283"/>
      <c r="X36" s="283"/>
      <c r="Y36" s="283"/>
      <c r="Z36" s="283"/>
      <c r="AA36" s="202"/>
      <c r="AB36" s="202"/>
      <c r="AC36" s="283"/>
      <c r="AD36" s="283"/>
      <c r="AE36" s="283"/>
      <c r="AF36" s="283"/>
      <c r="AG36" s="283"/>
      <c r="AH36" s="283"/>
      <c r="AI36" s="283"/>
      <c r="AJ36" s="202" t="s">
        <v>277</v>
      </c>
      <c r="AK36" s="202"/>
      <c r="AL36" s="283"/>
      <c r="AM36" s="283"/>
      <c r="AN36" s="283"/>
      <c r="AO36" s="300"/>
      <c r="AP36" s="246" t="s">
        <v>279</v>
      </c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</row>
    <row r="37" spans="1:53" ht="11.25" customHeight="1" x14ac:dyDescent="0.15">
      <c r="A37" s="282"/>
      <c r="B37" s="283"/>
      <c r="C37" s="284"/>
      <c r="D37" s="283"/>
      <c r="E37" s="283"/>
      <c r="F37" s="283"/>
      <c r="G37" s="283"/>
      <c r="H37" s="283"/>
      <c r="I37" s="283"/>
      <c r="J37" s="283"/>
      <c r="K37" s="202"/>
      <c r="L37" s="283"/>
      <c r="M37" s="283"/>
      <c r="N37" s="283"/>
      <c r="O37" s="283"/>
      <c r="P37" s="283"/>
      <c r="Q37" s="283"/>
      <c r="R37" s="283"/>
      <c r="S37" s="283"/>
      <c r="T37" s="203"/>
      <c r="U37" s="283"/>
      <c r="V37" s="284"/>
      <c r="W37" s="283"/>
      <c r="X37" s="283"/>
      <c r="Y37" s="283"/>
      <c r="Z37" s="283"/>
      <c r="AA37" s="202"/>
      <c r="AB37" s="202"/>
      <c r="AC37" s="283"/>
      <c r="AD37" s="283"/>
      <c r="AE37" s="283"/>
      <c r="AF37" s="283"/>
      <c r="AG37" s="283"/>
      <c r="AH37" s="283"/>
      <c r="AI37" s="283"/>
      <c r="AJ37" s="202"/>
      <c r="AK37" s="202" t="s">
        <v>277</v>
      </c>
      <c r="AL37" s="283"/>
      <c r="AM37" s="283"/>
      <c r="AN37" s="283"/>
      <c r="AO37" s="300"/>
      <c r="AP37" s="246" t="s">
        <v>277</v>
      </c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</row>
    <row r="38" spans="1:53" ht="11.25" customHeight="1" x14ac:dyDescent="0.15">
      <c r="A38" s="282"/>
      <c r="B38" s="283"/>
      <c r="C38" s="284"/>
      <c r="D38" s="283"/>
      <c r="E38" s="283"/>
      <c r="F38" s="283"/>
      <c r="G38" s="283"/>
      <c r="H38" s="283"/>
      <c r="I38" s="283"/>
      <c r="J38" s="283"/>
      <c r="K38" s="202"/>
      <c r="L38" s="283"/>
      <c r="M38" s="283"/>
      <c r="N38" s="283"/>
      <c r="O38" s="283"/>
      <c r="P38" s="283"/>
      <c r="Q38" s="283"/>
      <c r="R38" s="283"/>
      <c r="S38" s="283"/>
      <c r="T38" s="203"/>
      <c r="U38" s="283"/>
      <c r="V38" s="284"/>
      <c r="W38" s="283"/>
      <c r="X38" s="283"/>
      <c r="Y38" s="283"/>
      <c r="Z38" s="283"/>
      <c r="AA38" s="202"/>
      <c r="AB38" s="202" t="s">
        <v>277</v>
      </c>
      <c r="AC38" s="283"/>
      <c r="AD38" s="283"/>
      <c r="AE38" s="283"/>
      <c r="AF38" s="283"/>
      <c r="AG38" s="283"/>
      <c r="AH38" s="283"/>
      <c r="AI38" s="283"/>
      <c r="AJ38" s="202"/>
      <c r="AK38" s="202"/>
      <c r="AL38" s="283"/>
      <c r="AM38" s="283"/>
      <c r="AN38" s="283"/>
      <c r="AO38" s="301"/>
      <c r="AP38" s="246" t="s">
        <v>279</v>
      </c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</row>
    <row r="39" spans="1:53" ht="1.5" customHeight="1" x14ac:dyDescent="0.15">
      <c r="A39" s="197"/>
      <c r="B39" s="202"/>
      <c r="C39" s="204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3"/>
      <c r="U39" s="202"/>
      <c r="V39" s="204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</row>
    <row r="40" spans="1:53" ht="11.25" customHeight="1" x14ac:dyDescent="0.15">
      <c r="A40" s="282" t="s">
        <v>285</v>
      </c>
      <c r="B40" s="283"/>
      <c r="C40" s="284"/>
      <c r="D40" s="283"/>
      <c r="E40" s="283"/>
      <c r="F40" s="283"/>
      <c r="G40" s="283"/>
      <c r="H40" s="283"/>
      <c r="I40" s="283"/>
      <c r="J40" s="283"/>
      <c r="K40" s="202"/>
      <c r="L40" s="283"/>
      <c r="M40" s="283"/>
      <c r="N40" s="283"/>
      <c r="O40" s="283"/>
      <c r="P40" s="283" t="s">
        <v>279</v>
      </c>
      <c r="Q40" s="283" t="s">
        <v>279</v>
      </c>
      <c r="R40" s="283" t="s">
        <v>279</v>
      </c>
      <c r="S40" s="283" t="s">
        <v>277</v>
      </c>
      <c r="T40" s="203" t="s">
        <v>277</v>
      </c>
      <c r="U40" s="283" t="s">
        <v>286</v>
      </c>
      <c r="V40" s="284" t="s">
        <v>286</v>
      </c>
      <c r="W40" s="283" t="s">
        <v>286</v>
      </c>
      <c r="X40" s="283" t="s">
        <v>286</v>
      </c>
      <c r="Y40" s="283" t="s">
        <v>286</v>
      </c>
      <c r="Z40" s="283" t="s">
        <v>286</v>
      </c>
      <c r="AA40" s="202" t="s">
        <v>277</v>
      </c>
      <c r="AB40" s="202" t="s">
        <v>286</v>
      </c>
      <c r="AC40" s="283"/>
      <c r="AD40" s="283"/>
      <c r="AE40" s="283"/>
      <c r="AF40" s="283"/>
      <c r="AG40" s="283"/>
      <c r="AH40" s="283"/>
      <c r="AI40" s="299" t="s">
        <v>279</v>
      </c>
      <c r="AJ40" s="202" t="s">
        <v>279</v>
      </c>
      <c r="AK40" s="202" t="s">
        <v>279</v>
      </c>
      <c r="AL40" s="299" t="s">
        <v>287</v>
      </c>
      <c r="AM40" s="283" t="s">
        <v>287</v>
      </c>
      <c r="AN40" s="283" t="s">
        <v>287</v>
      </c>
      <c r="AO40" s="283" t="s">
        <v>287</v>
      </c>
      <c r="AP40" s="202" t="s">
        <v>287</v>
      </c>
      <c r="AQ40" s="283" t="s">
        <v>287</v>
      </c>
      <c r="AR40" s="283" t="s">
        <v>280</v>
      </c>
      <c r="AS40" s="283" t="s">
        <v>280</v>
      </c>
      <c r="AT40" s="283" t="s">
        <v>280</v>
      </c>
      <c r="AU40" s="283" t="s">
        <v>280</v>
      </c>
      <c r="AV40" s="283" t="s">
        <v>280</v>
      </c>
      <c r="AW40" s="283" t="s">
        <v>280</v>
      </c>
      <c r="AX40" s="283" t="s">
        <v>280</v>
      </c>
      <c r="AY40" s="283" t="s">
        <v>280</v>
      </c>
      <c r="AZ40" s="283" t="s">
        <v>280</v>
      </c>
      <c r="BA40" s="283" t="s">
        <v>280</v>
      </c>
    </row>
    <row r="41" spans="1:53" ht="11.25" customHeight="1" x14ac:dyDescent="0.15">
      <c r="A41" s="282"/>
      <c r="B41" s="283"/>
      <c r="C41" s="284"/>
      <c r="D41" s="283"/>
      <c r="E41" s="283"/>
      <c r="F41" s="283"/>
      <c r="G41" s="283"/>
      <c r="H41" s="283"/>
      <c r="I41" s="283"/>
      <c r="J41" s="283"/>
      <c r="K41" s="202" t="s">
        <v>277</v>
      </c>
      <c r="L41" s="283"/>
      <c r="M41" s="283"/>
      <c r="N41" s="283"/>
      <c r="O41" s="283"/>
      <c r="P41" s="283"/>
      <c r="Q41" s="283"/>
      <c r="R41" s="283"/>
      <c r="S41" s="283"/>
      <c r="T41" s="203"/>
      <c r="U41" s="283"/>
      <c r="V41" s="284"/>
      <c r="W41" s="283"/>
      <c r="X41" s="283"/>
      <c r="Y41" s="283"/>
      <c r="Z41" s="283"/>
      <c r="AA41" s="202" t="s">
        <v>286</v>
      </c>
      <c r="AB41" s="245" t="s">
        <v>286</v>
      </c>
      <c r="AC41" s="283"/>
      <c r="AD41" s="283"/>
      <c r="AE41" s="283"/>
      <c r="AF41" s="283"/>
      <c r="AG41" s="283"/>
      <c r="AH41" s="283"/>
      <c r="AI41" s="300"/>
      <c r="AJ41" s="202" t="s">
        <v>279</v>
      </c>
      <c r="AK41" s="202" t="s">
        <v>279</v>
      </c>
      <c r="AL41" s="300"/>
      <c r="AM41" s="283"/>
      <c r="AN41" s="283"/>
      <c r="AO41" s="283"/>
      <c r="AP41" s="202" t="s">
        <v>287</v>
      </c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</row>
    <row r="42" spans="1:53" ht="11.25" customHeight="1" x14ac:dyDescent="0.15">
      <c r="A42" s="282"/>
      <c r="B42" s="283"/>
      <c r="C42" s="284"/>
      <c r="D42" s="283"/>
      <c r="E42" s="283"/>
      <c r="F42" s="283"/>
      <c r="G42" s="283"/>
      <c r="H42" s="283"/>
      <c r="I42" s="283"/>
      <c r="J42" s="283"/>
      <c r="K42" s="202"/>
      <c r="L42" s="283"/>
      <c r="M42" s="283"/>
      <c r="N42" s="283"/>
      <c r="O42" s="283"/>
      <c r="P42" s="283"/>
      <c r="Q42" s="283"/>
      <c r="R42" s="283"/>
      <c r="S42" s="283"/>
      <c r="T42" s="203"/>
      <c r="U42" s="283"/>
      <c r="V42" s="284"/>
      <c r="W42" s="283"/>
      <c r="X42" s="283"/>
      <c r="Y42" s="283"/>
      <c r="Z42" s="283"/>
      <c r="AA42" s="245" t="s">
        <v>286</v>
      </c>
      <c r="AB42" s="245" t="s">
        <v>286</v>
      </c>
      <c r="AC42" s="283"/>
      <c r="AD42" s="283"/>
      <c r="AE42" s="283"/>
      <c r="AF42" s="283"/>
      <c r="AG42" s="283"/>
      <c r="AH42" s="283"/>
      <c r="AI42" s="300"/>
      <c r="AJ42" s="202" t="s">
        <v>279</v>
      </c>
      <c r="AK42" s="202" t="s">
        <v>279</v>
      </c>
      <c r="AL42" s="300"/>
      <c r="AM42" s="283"/>
      <c r="AN42" s="283"/>
      <c r="AO42" s="283"/>
      <c r="AP42" s="202" t="s">
        <v>287</v>
      </c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</row>
    <row r="43" spans="1:53" ht="11.25" customHeight="1" x14ac:dyDescent="0.15">
      <c r="A43" s="282"/>
      <c r="B43" s="283"/>
      <c r="C43" s="284"/>
      <c r="D43" s="283"/>
      <c r="E43" s="283"/>
      <c r="F43" s="283"/>
      <c r="G43" s="283"/>
      <c r="H43" s="283"/>
      <c r="I43" s="283"/>
      <c r="J43" s="283"/>
      <c r="K43" s="202"/>
      <c r="L43" s="283"/>
      <c r="M43" s="283"/>
      <c r="N43" s="283"/>
      <c r="O43" s="283"/>
      <c r="P43" s="283"/>
      <c r="Q43" s="283"/>
      <c r="R43" s="283"/>
      <c r="S43" s="283"/>
      <c r="T43" s="203"/>
      <c r="U43" s="283"/>
      <c r="V43" s="284"/>
      <c r="W43" s="283"/>
      <c r="X43" s="283"/>
      <c r="Y43" s="283"/>
      <c r="Z43" s="283"/>
      <c r="AA43" s="245" t="s">
        <v>286</v>
      </c>
      <c r="AB43" s="245" t="s">
        <v>286</v>
      </c>
      <c r="AC43" s="283"/>
      <c r="AD43" s="283"/>
      <c r="AE43" s="283"/>
      <c r="AF43" s="283"/>
      <c r="AG43" s="283"/>
      <c r="AH43" s="283"/>
      <c r="AI43" s="300"/>
      <c r="AJ43" s="202" t="s">
        <v>277</v>
      </c>
      <c r="AK43" s="202" t="s">
        <v>279</v>
      </c>
      <c r="AL43" s="300"/>
      <c r="AM43" s="283"/>
      <c r="AN43" s="283"/>
      <c r="AO43" s="283"/>
      <c r="AP43" s="202" t="s">
        <v>287</v>
      </c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</row>
    <row r="44" spans="1:53" ht="11.25" customHeight="1" x14ac:dyDescent="0.15">
      <c r="A44" s="282"/>
      <c r="B44" s="283"/>
      <c r="C44" s="284"/>
      <c r="D44" s="283"/>
      <c r="E44" s="283"/>
      <c r="F44" s="283"/>
      <c r="G44" s="283"/>
      <c r="H44" s="283"/>
      <c r="I44" s="283"/>
      <c r="J44" s="283"/>
      <c r="K44" s="202"/>
      <c r="L44" s="283"/>
      <c r="M44" s="283"/>
      <c r="N44" s="283"/>
      <c r="O44" s="283"/>
      <c r="P44" s="283"/>
      <c r="Q44" s="283"/>
      <c r="R44" s="283"/>
      <c r="S44" s="283"/>
      <c r="T44" s="203" t="s">
        <v>286</v>
      </c>
      <c r="U44" s="283"/>
      <c r="V44" s="284"/>
      <c r="W44" s="283"/>
      <c r="X44" s="283"/>
      <c r="Y44" s="283"/>
      <c r="Z44" s="283"/>
      <c r="AA44" s="245" t="s">
        <v>286</v>
      </c>
      <c r="AB44" s="245" t="s">
        <v>286</v>
      </c>
      <c r="AC44" s="283"/>
      <c r="AD44" s="283"/>
      <c r="AE44" s="283"/>
      <c r="AF44" s="283"/>
      <c r="AG44" s="283"/>
      <c r="AH44" s="283"/>
      <c r="AI44" s="300"/>
      <c r="AJ44" s="202" t="s">
        <v>279</v>
      </c>
      <c r="AK44" s="202" t="s">
        <v>277</v>
      </c>
      <c r="AL44" s="300"/>
      <c r="AM44" s="283"/>
      <c r="AN44" s="283"/>
      <c r="AO44" s="283"/>
      <c r="AP44" s="202" t="s">
        <v>277</v>
      </c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</row>
    <row r="45" spans="1:53" ht="11.25" customHeight="1" x14ac:dyDescent="0.15">
      <c r="A45" s="282"/>
      <c r="B45" s="283"/>
      <c r="C45" s="284"/>
      <c r="D45" s="283"/>
      <c r="E45" s="283"/>
      <c r="F45" s="283"/>
      <c r="G45" s="283"/>
      <c r="H45" s="283"/>
      <c r="I45" s="283"/>
      <c r="J45" s="283"/>
      <c r="K45" s="202"/>
      <c r="L45" s="283"/>
      <c r="M45" s="283"/>
      <c r="N45" s="283"/>
      <c r="O45" s="283"/>
      <c r="P45" s="283"/>
      <c r="Q45" s="283"/>
      <c r="R45" s="283"/>
      <c r="S45" s="283"/>
      <c r="T45" s="203" t="s">
        <v>286</v>
      </c>
      <c r="U45" s="283"/>
      <c r="V45" s="284"/>
      <c r="W45" s="283"/>
      <c r="X45" s="283"/>
      <c r="Y45" s="283"/>
      <c r="Z45" s="283"/>
      <c r="AA45" s="245" t="s">
        <v>286</v>
      </c>
      <c r="AB45" s="202" t="s">
        <v>277</v>
      </c>
      <c r="AC45" s="283"/>
      <c r="AD45" s="283"/>
      <c r="AE45" s="283"/>
      <c r="AF45" s="283"/>
      <c r="AG45" s="283"/>
      <c r="AH45" s="283"/>
      <c r="AI45" s="301"/>
      <c r="AJ45" s="202" t="s">
        <v>279</v>
      </c>
      <c r="AK45" s="202" t="s">
        <v>287</v>
      </c>
      <c r="AL45" s="301"/>
      <c r="AM45" s="283"/>
      <c r="AN45" s="283"/>
      <c r="AO45" s="283"/>
      <c r="AP45" s="202" t="s">
        <v>287</v>
      </c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</row>
    <row r="46" spans="1:53" ht="14.25" hidden="1" customHeight="1" x14ac:dyDescent="0.15">
      <c r="A46" s="114"/>
      <c r="B46" s="199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99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</row>
    <row r="47" spans="1:53" ht="14.25" hidden="1" customHeight="1" x14ac:dyDescent="0.15">
      <c r="A47" s="279" t="s">
        <v>288</v>
      </c>
      <c r="B47" s="280" t="s">
        <v>277</v>
      </c>
      <c r="C47" s="280" t="s">
        <v>277</v>
      </c>
      <c r="D47" s="280" t="s">
        <v>277</v>
      </c>
      <c r="E47" s="280" t="s">
        <v>277</v>
      </c>
      <c r="F47" s="280" t="s">
        <v>277</v>
      </c>
      <c r="G47" s="280" t="s">
        <v>277</v>
      </c>
      <c r="H47" s="280" t="s">
        <v>277</v>
      </c>
      <c r="I47" s="280" t="s">
        <v>277</v>
      </c>
      <c r="J47" s="280" t="s">
        <v>277</v>
      </c>
      <c r="K47" s="280" t="s">
        <v>277</v>
      </c>
      <c r="L47" s="280" t="s">
        <v>277</v>
      </c>
      <c r="M47" s="280" t="s">
        <v>277</v>
      </c>
      <c r="N47" s="280" t="s">
        <v>277</v>
      </c>
      <c r="O47" s="280" t="s">
        <v>277</v>
      </c>
      <c r="P47" s="280" t="s">
        <v>277</v>
      </c>
      <c r="Q47" s="280" t="s">
        <v>277</v>
      </c>
      <c r="R47" s="280" t="s">
        <v>277</v>
      </c>
      <c r="S47" s="280" t="s">
        <v>277</v>
      </c>
      <c r="T47" s="280" t="s">
        <v>277</v>
      </c>
      <c r="U47" s="280" t="s">
        <v>277</v>
      </c>
      <c r="V47" s="280" t="s">
        <v>277</v>
      </c>
      <c r="W47" s="280" t="s">
        <v>277</v>
      </c>
      <c r="X47" s="280" t="s">
        <v>277</v>
      </c>
      <c r="Y47" s="280" t="s">
        <v>277</v>
      </c>
      <c r="Z47" s="280" t="s">
        <v>277</v>
      </c>
      <c r="AA47" s="280" t="s">
        <v>277</v>
      </c>
      <c r="AB47" s="280" t="s">
        <v>277</v>
      </c>
      <c r="AC47" s="280" t="s">
        <v>277</v>
      </c>
      <c r="AD47" s="280" t="s">
        <v>277</v>
      </c>
      <c r="AE47" s="280" t="s">
        <v>277</v>
      </c>
      <c r="AF47" s="280" t="s">
        <v>277</v>
      </c>
      <c r="AG47" s="280" t="s">
        <v>277</v>
      </c>
      <c r="AH47" s="280" t="s">
        <v>277</v>
      </c>
      <c r="AI47" s="280" t="s">
        <v>277</v>
      </c>
      <c r="AJ47" s="280" t="s">
        <v>277</v>
      </c>
      <c r="AK47" s="280" t="s">
        <v>277</v>
      </c>
      <c r="AL47" s="280" t="s">
        <v>277</v>
      </c>
      <c r="AM47" s="280" t="s">
        <v>277</v>
      </c>
      <c r="AN47" s="280" t="s">
        <v>277</v>
      </c>
      <c r="AO47" s="280" t="s">
        <v>277</v>
      </c>
      <c r="AP47" s="280" t="s">
        <v>277</v>
      </c>
      <c r="AQ47" s="280" t="s">
        <v>277</v>
      </c>
      <c r="AR47" s="280" t="s">
        <v>277</v>
      </c>
      <c r="AS47" s="280" t="s">
        <v>277</v>
      </c>
      <c r="AT47" s="280" t="s">
        <v>277</v>
      </c>
      <c r="AU47" s="280" t="s">
        <v>277</v>
      </c>
      <c r="AV47" s="280" t="s">
        <v>277</v>
      </c>
      <c r="AW47" s="280" t="s">
        <v>277</v>
      </c>
      <c r="AX47" s="280" t="s">
        <v>277</v>
      </c>
      <c r="AY47" s="280" t="s">
        <v>277</v>
      </c>
      <c r="AZ47" s="280" t="s">
        <v>277</v>
      </c>
      <c r="BA47" s="280" t="s">
        <v>277</v>
      </c>
    </row>
    <row r="48" spans="1:53" ht="14.25" hidden="1" customHeight="1" x14ac:dyDescent="0.15">
      <c r="A48" s="279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</row>
    <row r="49" spans="1:53" ht="14.25" hidden="1" customHeight="1" x14ac:dyDescent="0.15">
      <c r="A49" s="279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</row>
    <row r="50" spans="1:53" ht="14.25" hidden="1" customHeight="1" x14ac:dyDescent="0.15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</row>
    <row r="51" spans="1:53" ht="14.25" hidden="1" customHeight="1" x14ac:dyDescent="0.15">
      <c r="A51" s="279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</row>
    <row r="52" spans="1:53" ht="14.25" hidden="1" customHeight="1" x14ac:dyDescent="0.15">
      <c r="A52" s="279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</row>
    <row r="53" spans="1:53" ht="14.25" hidden="1" customHeight="1" x14ac:dyDescent="0.1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</row>
    <row r="54" spans="1:53" ht="14.25" hidden="1" customHeight="1" x14ac:dyDescent="0.15">
      <c r="A54" s="279" t="s">
        <v>289</v>
      </c>
      <c r="B54" s="280" t="s">
        <v>277</v>
      </c>
      <c r="C54" s="280" t="s">
        <v>277</v>
      </c>
      <c r="D54" s="280" t="s">
        <v>277</v>
      </c>
      <c r="E54" s="280" t="s">
        <v>277</v>
      </c>
      <c r="F54" s="280" t="s">
        <v>277</v>
      </c>
      <c r="G54" s="280" t="s">
        <v>277</v>
      </c>
      <c r="H54" s="280" t="s">
        <v>277</v>
      </c>
      <c r="I54" s="280" t="s">
        <v>277</v>
      </c>
      <c r="J54" s="280" t="s">
        <v>277</v>
      </c>
      <c r="K54" s="280" t="s">
        <v>277</v>
      </c>
      <c r="L54" s="280" t="s">
        <v>277</v>
      </c>
      <c r="M54" s="280" t="s">
        <v>277</v>
      </c>
      <c r="N54" s="280" t="s">
        <v>277</v>
      </c>
      <c r="O54" s="280" t="s">
        <v>277</v>
      </c>
      <c r="P54" s="280" t="s">
        <v>277</v>
      </c>
      <c r="Q54" s="280" t="s">
        <v>277</v>
      </c>
      <c r="R54" s="280" t="s">
        <v>277</v>
      </c>
      <c r="S54" s="280" t="s">
        <v>277</v>
      </c>
      <c r="T54" s="280" t="s">
        <v>277</v>
      </c>
      <c r="U54" s="280" t="s">
        <v>277</v>
      </c>
      <c r="V54" s="280" t="s">
        <v>277</v>
      </c>
      <c r="W54" s="280" t="s">
        <v>277</v>
      </c>
      <c r="X54" s="280" t="s">
        <v>277</v>
      </c>
      <c r="Y54" s="280" t="s">
        <v>277</v>
      </c>
      <c r="Z54" s="280" t="s">
        <v>277</v>
      </c>
      <c r="AA54" s="280" t="s">
        <v>277</v>
      </c>
      <c r="AB54" s="280" t="s">
        <v>277</v>
      </c>
      <c r="AC54" s="280" t="s">
        <v>277</v>
      </c>
      <c r="AD54" s="280" t="s">
        <v>277</v>
      </c>
      <c r="AE54" s="280" t="s">
        <v>277</v>
      </c>
      <c r="AF54" s="280" t="s">
        <v>277</v>
      </c>
      <c r="AG54" s="280" t="s">
        <v>277</v>
      </c>
      <c r="AH54" s="280" t="s">
        <v>277</v>
      </c>
      <c r="AI54" s="280" t="s">
        <v>277</v>
      </c>
      <c r="AJ54" s="280" t="s">
        <v>277</v>
      </c>
      <c r="AK54" s="280" t="s">
        <v>277</v>
      </c>
      <c r="AL54" s="280" t="s">
        <v>277</v>
      </c>
      <c r="AM54" s="280" t="s">
        <v>277</v>
      </c>
      <c r="AN54" s="280" t="s">
        <v>277</v>
      </c>
      <c r="AO54" s="280" t="s">
        <v>277</v>
      </c>
      <c r="AP54" s="280" t="s">
        <v>277</v>
      </c>
      <c r="AQ54" s="280" t="s">
        <v>277</v>
      </c>
      <c r="AR54" s="280" t="s">
        <v>277</v>
      </c>
      <c r="AS54" s="280" t="s">
        <v>277</v>
      </c>
      <c r="AT54" s="280" t="s">
        <v>277</v>
      </c>
      <c r="AU54" s="280" t="s">
        <v>277</v>
      </c>
      <c r="AV54" s="280" t="s">
        <v>277</v>
      </c>
      <c r="AW54" s="280" t="s">
        <v>277</v>
      </c>
      <c r="AX54" s="280" t="s">
        <v>277</v>
      </c>
      <c r="AY54" s="280" t="s">
        <v>277</v>
      </c>
      <c r="AZ54" s="280" t="s">
        <v>277</v>
      </c>
      <c r="BA54" s="280" t="s">
        <v>277</v>
      </c>
    </row>
    <row r="55" spans="1:53" ht="14.25" hidden="1" customHeight="1" x14ac:dyDescent="0.15">
      <c r="A55" s="279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</row>
    <row r="56" spans="1:53" ht="14.25" hidden="1" customHeight="1" x14ac:dyDescent="0.15">
      <c r="A56" s="279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</row>
    <row r="57" spans="1:53" ht="14.25" hidden="1" customHeight="1" x14ac:dyDescent="0.15">
      <c r="A57" s="279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</row>
    <row r="58" spans="1:53" ht="14.25" hidden="1" customHeight="1" x14ac:dyDescent="0.15">
      <c r="A58" s="279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</row>
    <row r="59" spans="1:53" ht="14.25" hidden="1" customHeight="1" x14ac:dyDescent="0.15">
      <c r="A59" s="279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</row>
    <row r="60" spans="1:53" ht="30" customHeight="1" x14ac:dyDescent="0.15">
      <c r="A60" s="285" t="s">
        <v>325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</row>
    <row r="61" spans="1:53" ht="17.25" customHeight="1" x14ac:dyDescent="0.15">
      <c r="A61" s="117"/>
      <c r="B61" s="291" t="s">
        <v>290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3"/>
      <c r="AA61" s="288"/>
      <c r="AB61" s="289"/>
      <c r="AC61" s="289"/>
      <c r="AD61" s="289"/>
      <c r="AE61" s="290"/>
      <c r="AF61" s="290"/>
      <c r="AG61" s="289"/>
      <c r="AH61" s="289"/>
      <c r="AI61" s="289"/>
      <c r="AJ61" s="289"/>
      <c r="AK61" s="290"/>
      <c r="AL61" s="290"/>
      <c r="AM61" s="289"/>
      <c r="AN61" s="289"/>
      <c r="AO61" s="289"/>
      <c r="AP61" s="289"/>
      <c r="AQ61" s="290"/>
      <c r="AR61" s="290"/>
      <c r="AS61" s="286"/>
      <c r="AT61" s="287"/>
      <c r="AU61" s="116"/>
      <c r="AV61" s="116"/>
      <c r="AW61" s="116"/>
      <c r="AX61" s="116"/>
      <c r="AY61" s="116"/>
      <c r="AZ61" s="116"/>
      <c r="BA61" s="116"/>
    </row>
    <row r="62" spans="1:53" ht="17.25" customHeight="1" x14ac:dyDescent="0.15">
      <c r="A62" s="117" t="s">
        <v>279</v>
      </c>
      <c r="B62" s="291" t="s">
        <v>291</v>
      </c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3"/>
      <c r="AA62" s="288"/>
      <c r="AB62" s="289"/>
      <c r="AC62" s="289"/>
      <c r="AD62" s="289"/>
      <c r="AE62" s="290"/>
      <c r="AF62" s="290"/>
      <c r="AG62" s="289"/>
      <c r="AH62" s="289"/>
      <c r="AI62" s="289"/>
      <c r="AJ62" s="289"/>
      <c r="AK62" s="290"/>
      <c r="AL62" s="290"/>
      <c r="AM62" s="289"/>
      <c r="AN62" s="289"/>
      <c r="AO62" s="289"/>
      <c r="AP62" s="289"/>
      <c r="AQ62" s="290"/>
      <c r="AR62" s="290"/>
      <c r="AS62" s="286"/>
      <c r="AT62" s="287"/>
      <c r="AU62" s="116"/>
      <c r="AV62" s="116"/>
      <c r="AW62" s="116"/>
      <c r="AX62" s="116"/>
      <c r="AY62" s="116"/>
      <c r="AZ62" s="116"/>
      <c r="BA62" s="116"/>
    </row>
    <row r="63" spans="1:53" ht="17.25" customHeight="1" x14ac:dyDescent="0.15">
      <c r="A63" s="117" t="s">
        <v>283</v>
      </c>
      <c r="B63" s="291" t="s">
        <v>113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/>
      <c r="AA63" s="288"/>
      <c r="AB63" s="289"/>
      <c r="AC63" s="289"/>
      <c r="AD63" s="289"/>
      <c r="AE63" s="290"/>
      <c r="AF63" s="290"/>
      <c r="AG63" s="289"/>
      <c r="AH63" s="289"/>
      <c r="AI63" s="289"/>
      <c r="AJ63" s="289"/>
      <c r="AK63" s="290"/>
      <c r="AL63" s="290"/>
      <c r="AM63" s="289"/>
      <c r="AN63" s="289"/>
      <c r="AO63" s="289"/>
      <c r="AP63" s="289"/>
      <c r="AQ63" s="290"/>
      <c r="AR63" s="290"/>
      <c r="AS63" s="286"/>
      <c r="AT63" s="287"/>
      <c r="AU63" s="116"/>
      <c r="AV63" s="116"/>
      <c r="AW63" s="116"/>
      <c r="AX63" s="116"/>
      <c r="AY63" s="116"/>
      <c r="AZ63" s="116"/>
      <c r="BA63" s="116"/>
    </row>
    <row r="64" spans="1:53" ht="14.25" hidden="1" customHeight="1" x14ac:dyDescent="0.15">
      <c r="A64" s="118"/>
      <c r="B64" s="294" t="s">
        <v>292</v>
      </c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5"/>
      <c r="P64" s="295"/>
      <c r="Q64" s="295"/>
      <c r="R64" s="295"/>
      <c r="S64" s="296"/>
      <c r="T64" s="296"/>
      <c r="U64" s="295"/>
      <c r="V64" s="295"/>
      <c r="W64" s="295"/>
      <c r="X64" s="295"/>
      <c r="Y64" s="296"/>
      <c r="Z64" s="296"/>
      <c r="AA64" s="288"/>
      <c r="AB64" s="289"/>
      <c r="AC64" s="289"/>
      <c r="AD64" s="289"/>
      <c r="AE64" s="290"/>
      <c r="AF64" s="290"/>
      <c r="AG64" s="289"/>
      <c r="AH64" s="289"/>
      <c r="AI64" s="289"/>
      <c r="AJ64" s="289"/>
      <c r="AK64" s="290"/>
      <c r="AL64" s="290"/>
      <c r="AM64" s="289"/>
      <c r="AN64" s="289"/>
      <c r="AO64" s="289"/>
      <c r="AP64" s="289"/>
      <c r="AQ64" s="290"/>
      <c r="AR64" s="290"/>
      <c r="AS64" s="286"/>
      <c r="AT64" s="287"/>
      <c r="AU64" s="116"/>
      <c r="AV64" s="116"/>
      <c r="AW64" s="116"/>
      <c r="AX64" s="116"/>
      <c r="AY64" s="116"/>
      <c r="AZ64" s="116"/>
      <c r="BA64" s="116"/>
    </row>
    <row r="65" spans="1:53" ht="14.25" hidden="1" customHeight="1" x14ac:dyDescent="0.15">
      <c r="A65" s="117" t="s">
        <v>293</v>
      </c>
      <c r="B65" s="294" t="s">
        <v>119</v>
      </c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5"/>
      <c r="P65" s="295"/>
      <c r="Q65" s="295"/>
      <c r="R65" s="295"/>
      <c r="S65" s="296"/>
      <c r="T65" s="296"/>
      <c r="U65" s="295"/>
      <c r="V65" s="295"/>
      <c r="W65" s="295"/>
      <c r="X65" s="295"/>
      <c r="Y65" s="296"/>
      <c r="Z65" s="296"/>
      <c r="AA65" s="288"/>
      <c r="AB65" s="289"/>
      <c r="AC65" s="289"/>
      <c r="AD65" s="289"/>
      <c r="AE65" s="290"/>
      <c r="AF65" s="290"/>
      <c r="AG65" s="289"/>
      <c r="AH65" s="289"/>
      <c r="AI65" s="289"/>
      <c r="AJ65" s="289"/>
      <c r="AK65" s="290"/>
      <c r="AL65" s="290"/>
      <c r="AM65" s="289"/>
      <c r="AN65" s="289"/>
      <c r="AO65" s="289"/>
      <c r="AP65" s="289"/>
      <c r="AQ65" s="290"/>
      <c r="AR65" s="290"/>
      <c r="AS65" s="286"/>
      <c r="AT65" s="287"/>
      <c r="AU65" s="116"/>
      <c r="AV65" s="116"/>
      <c r="AW65" s="116"/>
      <c r="AX65" s="116"/>
      <c r="AY65" s="116"/>
      <c r="AZ65" s="116"/>
      <c r="BA65" s="116"/>
    </row>
    <row r="66" spans="1:53" ht="14.25" hidden="1" customHeight="1" x14ac:dyDescent="0.15">
      <c r="A66" s="118"/>
      <c r="B66" s="294" t="s">
        <v>294</v>
      </c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5"/>
      <c r="P66" s="295"/>
      <c r="Q66" s="295"/>
      <c r="R66" s="295"/>
      <c r="S66" s="296"/>
      <c r="T66" s="296"/>
      <c r="U66" s="295"/>
      <c r="V66" s="295"/>
      <c r="W66" s="295"/>
      <c r="X66" s="295"/>
      <c r="Y66" s="296"/>
      <c r="Z66" s="296"/>
      <c r="AA66" s="288"/>
      <c r="AB66" s="289"/>
      <c r="AC66" s="289"/>
      <c r="AD66" s="289"/>
      <c r="AE66" s="290"/>
      <c r="AF66" s="290"/>
      <c r="AG66" s="289"/>
      <c r="AH66" s="289"/>
      <c r="AI66" s="289"/>
      <c r="AJ66" s="289"/>
      <c r="AK66" s="290"/>
      <c r="AL66" s="290"/>
      <c r="AM66" s="289"/>
      <c r="AN66" s="289"/>
      <c r="AO66" s="289"/>
      <c r="AP66" s="289"/>
      <c r="AQ66" s="290"/>
      <c r="AR66" s="290"/>
      <c r="AS66" s="286"/>
      <c r="AT66" s="287"/>
      <c r="AU66" s="116"/>
      <c r="AV66" s="116"/>
      <c r="AW66" s="116"/>
      <c r="AX66" s="116"/>
      <c r="AY66" s="116"/>
      <c r="AZ66" s="116"/>
      <c r="BA66" s="116"/>
    </row>
    <row r="67" spans="1:53" ht="17.25" customHeight="1" x14ac:dyDescent="0.15">
      <c r="A67" s="117" t="s">
        <v>286</v>
      </c>
      <c r="B67" s="291" t="s">
        <v>116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3"/>
      <c r="AA67" s="288"/>
      <c r="AB67" s="289"/>
      <c r="AC67" s="289"/>
      <c r="AD67" s="289"/>
      <c r="AE67" s="290"/>
      <c r="AF67" s="290"/>
      <c r="AG67" s="289"/>
      <c r="AH67" s="289"/>
      <c r="AI67" s="289"/>
      <c r="AJ67" s="289"/>
      <c r="AK67" s="290"/>
      <c r="AL67" s="290"/>
      <c r="AM67" s="289"/>
      <c r="AN67" s="289"/>
      <c r="AO67" s="289"/>
      <c r="AP67" s="289"/>
      <c r="AQ67" s="290"/>
      <c r="AR67" s="290"/>
      <c r="AS67" s="286"/>
      <c r="AT67" s="287"/>
      <c r="AU67" s="116"/>
      <c r="AV67" s="116"/>
      <c r="AW67" s="116"/>
      <c r="AX67" s="116"/>
      <c r="AY67" s="116"/>
      <c r="AZ67" s="116"/>
      <c r="BA67" s="116"/>
    </row>
    <row r="68" spans="1:53" ht="14.25" hidden="1" customHeight="1" x14ac:dyDescent="0.15">
      <c r="A68" s="118"/>
      <c r="B68" s="294" t="s">
        <v>295</v>
      </c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5"/>
      <c r="P68" s="295"/>
      <c r="Q68" s="295"/>
      <c r="R68" s="295"/>
      <c r="S68" s="296"/>
      <c r="T68" s="296"/>
      <c r="U68" s="295"/>
      <c r="V68" s="295"/>
      <c r="W68" s="295"/>
      <c r="X68" s="295"/>
      <c r="Y68" s="296"/>
      <c r="Z68" s="296"/>
      <c r="AA68" s="288"/>
      <c r="AB68" s="289"/>
      <c r="AC68" s="289"/>
      <c r="AD68" s="289"/>
      <c r="AE68" s="290"/>
      <c r="AF68" s="290"/>
      <c r="AG68" s="289"/>
      <c r="AH68" s="289"/>
      <c r="AI68" s="289"/>
      <c r="AJ68" s="289"/>
      <c r="AK68" s="290"/>
      <c r="AL68" s="290"/>
      <c r="AM68" s="289"/>
      <c r="AN68" s="289"/>
      <c r="AO68" s="289"/>
      <c r="AP68" s="289"/>
      <c r="AQ68" s="290"/>
      <c r="AR68" s="290"/>
      <c r="AS68" s="286"/>
      <c r="AT68" s="287"/>
      <c r="AU68" s="116"/>
      <c r="AV68" s="116"/>
      <c r="AW68" s="116"/>
      <c r="AX68" s="116"/>
      <c r="AY68" s="116"/>
      <c r="AZ68" s="116"/>
      <c r="BA68" s="116"/>
    </row>
    <row r="69" spans="1:53" ht="17.25" customHeight="1" x14ac:dyDescent="0.15">
      <c r="A69" s="117" t="s">
        <v>287</v>
      </c>
      <c r="B69" s="291" t="s">
        <v>296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3"/>
      <c r="AA69" s="288"/>
      <c r="AB69" s="289"/>
      <c r="AC69" s="289"/>
      <c r="AD69" s="289"/>
      <c r="AE69" s="290"/>
      <c r="AF69" s="290"/>
      <c r="AG69" s="289"/>
      <c r="AH69" s="289"/>
      <c r="AI69" s="289"/>
      <c r="AJ69" s="289"/>
      <c r="AK69" s="290"/>
      <c r="AL69" s="290"/>
      <c r="AM69" s="289"/>
      <c r="AN69" s="289"/>
      <c r="AO69" s="289"/>
      <c r="AP69" s="289"/>
      <c r="AQ69" s="290"/>
      <c r="AR69" s="290"/>
      <c r="AS69" s="286"/>
      <c r="AT69" s="287"/>
      <c r="AU69" s="116"/>
      <c r="AV69" s="116"/>
      <c r="AW69" s="116"/>
      <c r="AX69" s="116"/>
      <c r="AY69" s="116"/>
      <c r="AZ69" s="116"/>
      <c r="BA69" s="116"/>
    </row>
    <row r="70" spans="1:53" ht="17.25" customHeight="1" x14ac:dyDescent="0.15">
      <c r="A70" s="117" t="s">
        <v>280</v>
      </c>
      <c r="B70" s="291" t="s">
        <v>297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3"/>
      <c r="AA70" s="288"/>
      <c r="AB70" s="289"/>
      <c r="AC70" s="289"/>
      <c r="AD70" s="289"/>
      <c r="AE70" s="290"/>
      <c r="AF70" s="290"/>
      <c r="AG70" s="289"/>
      <c r="AH70" s="289"/>
      <c r="AI70" s="289"/>
      <c r="AJ70" s="289"/>
      <c r="AK70" s="290"/>
      <c r="AL70" s="290"/>
      <c r="AM70" s="289"/>
      <c r="AN70" s="289"/>
      <c r="AO70" s="289"/>
      <c r="AP70" s="289"/>
      <c r="AQ70" s="290"/>
      <c r="AR70" s="290"/>
      <c r="AS70" s="286"/>
      <c r="AT70" s="287"/>
      <c r="AU70" s="116"/>
      <c r="AV70" s="116"/>
      <c r="AW70" s="116"/>
      <c r="AX70" s="116"/>
      <c r="AY70" s="116"/>
      <c r="AZ70" s="116"/>
      <c r="BA70" s="116"/>
    </row>
    <row r="71" spans="1:53" ht="14.25" hidden="1" customHeight="1" x14ac:dyDescent="0.15">
      <c r="A71" s="117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95"/>
      <c r="P71" s="295"/>
      <c r="Q71" s="295"/>
      <c r="R71" s="295"/>
      <c r="S71" s="298"/>
      <c r="T71" s="298"/>
      <c r="U71" s="295"/>
      <c r="V71" s="295"/>
      <c r="W71" s="295"/>
      <c r="X71" s="295"/>
      <c r="Y71" s="298"/>
      <c r="Z71" s="298"/>
      <c r="AA71" s="288"/>
      <c r="AB71" s="289"/>
      <c r="AC71" s="289"/>
      <c r="AD71" s="289"/>
      <c r="AE71" s="297"/>
      <c r="AF71" s="297"/>
      <c r="AG71" s="289"/>
      <c r="AH71" s="289"/>
      <c r="AI71" s="289"/>
      <c r="AJ71" s="289"/>
      <c r="AK71" s="297"/>
      <c r="AL71" s="297"/>
      <c r="AM71" s="289"/>
      <c r="AN71" s="289"/>
      <c r="AO71" s="289"/>
      <c r="AP71" s="289"/>
      <c r="AQ71" s="297"/>
      <c r="AR71" s="297"/>
      <c r="AS71" s="286"/>
      <c r="AT71" s="287"/>
      <c r="AU71" s="116"/>
      <c r="AV71" s="116"/>
      <c r="AW71" s="116"/>
      <c r="AX71" s="116"/>
      <c r="AY71" s="116"/>
      <c r="AZ71" s="116"/>
      <c r="BA71" s="116"/>
    </row>
    <row r="72" spans="1:53" s="120" customFormat="1" ht="14.25" customHeight="1" x14ac:dyDescent="0.15">
      <c r="A72" s="119" t="s">
        <v>277</v>
      </c>
      <c r="B72" s="302" t="s">
        <v>298</v>
      </c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4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1"/>
      <c r="AN72" s="201"/>
      <c r="AO72" s="201"/>
      <c r="AP72" s="201"/>
      <c r="AQ72" s="201"/>
      <c r="AR72" s="201"/>
    </row>
  </sheetData>
  <mergeCells count="554">
    <mergeCell ref="AO12:AO17"/>
    <mergeCell ref="AO19:AO24"/>
    <mergeCell ref="AO26:AO31"/>
    <mergeCell ref="AO33:AO38"/>
    <mergeCell ref="AL40:AL45"/>
    <mergeCell ref="AI40:AI45"/>
    <mergeCell ref="B72:Z72"/>
    <mergeCell ref="AM71:AN71"/>
    <mergeCell ref="AO71:AP71"/>
    <mergeCell ref="AM70:AN70"/>
    <mergeCell ref="AO70:AP70"/>
    <mergeCell ref="AK68:AL68"/>
    <mergeCell ref="AM68:AN68"/>
    <mergeCell ref="AO68:AP68"/>
    <mergeCell ref="B69:Z69"/>
    <mergeCell ref="B70:Z70"/>
    <mergeCell ref="AO67:AP67"/>
    <mergeCell ref="B66:N66"/>
    <mergeCell ref="O66:P66"/>
    <mergeCell ref="Q66:R66"/>
    <mergeCell ref="S66:T66"/>
    <mergeCell ref="U66:V66"/>
    <mergeCell ref="W66:X66"/>
    <mergeCell ref="AK66:AL66"/>
    <mergeCell ref="AQ71:AR71"/>
    <mergeCell ref="AS71:AT71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AQ70:AR70"/>
    <mergeCell ref="AS70:AT70"/>
    <mergeCell ref="AA70:AB70"/>
    <mergeCell ref="AC70:AD70"/>
    <mergeCell ref="AE70:AF70"/>
    <mergeCell ref="AG70:AH70"/>
    <mergeCell ref="AK69:AL69"/>
    <mergeCell ref="AM69:AN69"/>
    <mergeCell ref="AO69:AP69"/>
    <mergeCell ref="AQ69:AR69"/>
    <mergeCell ref="AS69:AT69"/>
    <mergeCell ref="AA69:AB69"/>
    <mergeCell ref="AC69:AD69"/>
    <mergeCell ref="AE69:AF69"/>
    <mergeCell ref="AG69:AH69"/>
    <mergeCell ref="AI69:AJ69"/>
    <mergeCell ref="AI70:AJ70"/>
    <mergeCell ref="AK70:AL70"/>
    <mergeCell ref="AQ67:AR67"/>
    <mergeCell ref="AS67:AT67"/>
    <mergeCell ref="AA67:AB67"/>
    <mergeCell ref="AC67:AD67"/>
    <mergeCell ref="AE67:AF67"/>
    <mergeCell ref="AG67:AH67"/>
    <mergeCell ref="B67:Z67"/>
    <mergeCell ref="AQ68:AR68"/>
    <mergeCell ref="AS68:AT68"/>
    <mergeCell ref="Y68:Z68"/>
    <mergeCell ref="AA68:AB68"/>
    <mergeCell ref="AC68:AD68"/>
    <mergeCell ref="AE68:AF68"/>
    <mergeCell ref="AG68:AH68"/>
    <mergeCell ref="AI68:AJ68"/>
    <mergeCell ref="B68:N68"/>
    <mergeCell ref="O68:P68"/>
    <mergeCell ref="Q68:R68"/>
    <mergeCell ref="S68:T68"/>
    <mergeCell ref="U68:V68"/>
    <mergeCell ref="W68:X68"/>
    <mergeCell ref="AI67:AJ67"/>
    <mergeCell ref="AK67:AL67"/>
    <mergeCell ref="AM67:AN67"/>
    <mergeCell ref="AM66:AN66"/>
    <mergeCell ref="AO66:AP66"/>
    <mergeCell ref="AQ66:AR66"/>
    <mergeCell ref="AS66:AT66"/>
    <mergeCell ref="Y66:Z66"/>
    <mergeCell ref="AA66:AB66"/>
    <mergeCell ref="AC66:AD66"/>
    <mergeCell ref="AE66:AF66"/>
    <mergeCell ref="AG66:AH66"/>
    <mergeCell ref="AI66:AJ66"/>
    <mergeCell ref="AK65:AL65"/>
    <mergeCell ref="AM65:AN65"/>
    <mergeCell ref="AO65:AP65"/>
    <mergeCell ref="AQ65:AR65"/>
    <mergeCell ref="AS65:AT65"/>
    <mergeCell ref="W65:X65"/>
    <mergeCell ref="Y65:Z65"/>
    <mergeCell ref="AA65:AB65"/>
    <mergeCell ref="AC65:AD65"/>
    <mergeCell ref="AE65:AF65"/>
    <mergeCell ref="AG65:AH65"/>
    <mergeCell ref="AG64:AH64"/>
    <mergeCell ref="AI64:AJ64"/>
    <mergeCell ref="B65:N65"/>
    <mergeCell ref="O65:P65"/>
    <mergeCell ref="Q65:R65"/>
    <mergeCell ref="S65:T65"/>
    <mergeCell ref="U65:V65"/>
    <mergeCell ref="Y64:Z64"/>
    <mergeCell ref="AA64:AB64"/>
    <mergeCell ref="AC64:AD64"/>
    <mergeCell ref="AE64:AF64"/>
    <mergeCell ref="AI65:AJ65"/>
    <mergeCell ref="B61:Z61"/>
    <mergeCell ref="B62:Z62"/>
    <mergeCell ref="B63:Z63"/>
    <mergeCell ref="AM63:AN63"/>
    <mergeCell ref="AO63:AP63"/>
    <mergeCell ref="AQ63:AR63"/>
    <mergeCell ref="AS63:AT63"/>
    <mergeCell ref="B64:N64"/>
    <mergeCell ref="O64:P64"/>
    <mergeCell ref="Q64:R64"/>
    <mergeCell ref="S64:T64"/>
    <mergeCell ref="U64:V64"/>
    <mergeCell ref="W64:X64"/>
    <mergeCell ref="AA63:AB63"/>
    <mergeCell ref="AC63:AD63"/>
    <mergeCell ref="AE63:AF63"/>
    <mergeCell ref="AG63:AH63"/>
    <mergeCell ref="AI63:AJ63"/>
    <mergeCell ref="AK63:AL63"/>
    <mergeCell ref="AK64:AL64"/>
    <mergeCell ref="AM64:AN64"/>
    <mergeCell ref="AO64:AP64"/>
    <mergeCell ref="AQ64:AR64"/>
    <mergeCell ref="AS64:AT64"/>
    <mergeCell ref="AS61:AT61"/>
    <mergeCell ref="AA62:AB62"/>
    <mergeCell ref="AE61:AF61"/>
    <mergeCell ref="AG61:AH61"/>
    <mergeCell ref="AI61:AJ61"/>
    <mergeCell ref="AK61:AL61"/>
    <mergeCell ref="AM61:AN61"/>
    <mergeCell ref="AO61:AP61"/>
    <mergeCell ref="AO62:AP62"/>
    <mergeCell ref="AQ62:AR62"/>
    <mergeCell ref="AS62:AT62"/>
    <mergeCell ref="AG62:AH62"/>
    <mergeCell ref="AI62:AJ62"/>
    <mergeCell ref="AK62:AL62"/>
    <mergeCell ref="AM62:AN62"/>
    <mergeCell ref="AC62:AD62"/>
    <mergeCell ref="AE62:AF62"/>
    <mergeCell ref="AQ61:AR61"/>
    <mergeCell ref="AA61:AB61"/>
    <mergeCell ref="AC61:AD61"/>
    <mergeCell ref="A60:BA60"/>
    <mergeCell ref="AV54:AV59"/>
    <mergeCell ref="AW54:AW59"/>
    <mergeCell ref="AX54:AX59"/>
    <mergeCell ref="AY54:AY59"/>
    <mergeCell ref="AZ54:AZ59"/>
    <mergeCell ref="BA54:BA59"/>
    <mergeCell ref="AP54:AP59"/>
    <mergeCell ref="AQ54:AQ59"/>
    <mergeCell ref="AR54:AR59"/>
    <mergeCell ref="AS54:AS59"/>
    <mergeCell ref="AT54:AT59"/>
    <mergeCell ref="AU54:AU59"/>
    <mergeCell ref="AJ54:AJ59"/>
    <mergeCell ref="AK54:AK59"/>
    <mergeCell ref="AL54:AL59"/>
    <mergeCell ref="AM54:AM59"/>
    <mergeCell ref="AN54:AN59"/>
    <mergeCell ref="AO54:AO59"/>
    <mergeCell ref="AD54:AD59"/>
    <mergeCell ref="AE54:AE59"/>
    <mergeCell ref="AF54:AF59"/>
    <mergeCell ref="AG54:AG59"/>
    <mergeCell ref="AH54:AH59"/>
    <mergeCell ref="AI54:AI59"/>
    <mergeCell ref="X54:X59"/>
    <mergeCell ref="Y54:Y59"/>
    <mergeCell ref="Z54:Z59"/>
    <mergeCell ref="AA54:AA59"/>
    <mergeCell ref="AB54:AB59"/>
    <mergeCell ref="AC54:AC59"/>
    <mergeCell ref="R54:R59"/>
    <mergeCell ref="S54:S59"/>
    <mergeCell ref="T54:T59"/>
    <mergeCell ref="U54:U59"/>
    <mergeCell ref="V54:V59"/>
    <mergeCell ref="W54:W59"/>
    <mergeCell ref="L54:L59"/>
    <mergeCell ref="M54:M59"/>
    <mergeCell ref="N54:N59"/>
    <mergeCell ref="O54:O59"/>
    <mergeCell ref="P54:P59"/>
    <mergeCell ref="Q54:Q59"/>
    <mergeCell ref="F54:F59"/>
    <mergeCell ref="G54:G59"/>
    <mergeCell ref="H54:H59"/>
    <mergeCell ref="I54:I59"/>
    <mergeCell ref="J54:J59"/>
    <mergeCell ref="K54:K59"/>
    <mergeCell ref="AW47:AW52"/>
    <mergeCell ref="AX47:AX52"/>
    <mergeCell ref="AY47:AY52"/>
    <mergeCell ref="AZ47:AZ52"/>
    <mergeCell ref="BA47:BA52"/>
    <mergeCell ref="A54:A59"/>
    <mergeCell ref="B54:B59"/>
    <mergeCell ref="C54:C59"/>
    <mergeCell ref="D54:D59"/>
    <mergeCell ref="E54:E59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V40:AV45"/>
    <mergeCell ref="AW40:AW45"/>
    <mergeCell ref="AX40:AX45"/>
    <mergeCell ref="AY40:AY45"/>
    <mergeCell ref="AZ40:AZ45"/>
    <mergeCell ref="BA40:BA45"/>
    <mergeCell ref="AO40:AO45"/>
    <mergeCell ref="AQ40:AQ45"/>
    <mergeCell ref="AR40:AR45"/>
    <mergeCell ref="AS40:AS45"/>
    <mergeCell ref="AT40:AT45"/>
    <mergeCell ref="AU40:AU45"/>
    <mergeCell ref="AE40:AE45"/>
    <mergeCell ref="AF40:AF45"/>
    <mergeCell ref="AG40:AG45"/>
    <mergeCell ref="AH40:AH45"/>
    <mergeCell ref="AM40:AM45"/>
    <mergeCell ref="AN40:AN45"/>
    <mergeCell ref="W40:W45"/>
    <mergeCell ref="X40:X45"/>
    <mergeCell ref="Y40:Y45"/>
    <mergeCell ref="Z40:Z45"/>
    <mergeCell ref="AC40:AC45"/>
    <mergeCell ref="AD40:AD45"/>
    <mergeCell ref="P40:P45"/>
    <mergeCell ref="Q40:Q45"/>
    <mergeCell ref="R40:R45"/>
    <mergeCell ref="S40:S45"/>
    <mergeCell ref="U40:U45"/>
    <mergeCell ref="V40:V45"/>
    <mergeCell ref="J40:J45"/>
    <mergeCell ref="L40:L45"/>
    <mergeCell ref="M40:M45"/>
    <mergeCell ref="N40:N45"/>
    <mergeCell ref="O40:O45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AU33:AU38"/>
    <mergeCell ref="AV33:AV38"/>
    <mergeCell ref="AW33:AW38"/>
    <mergeCell ref="AX33:AX38"/>
    <mergeCell ref="AY33:AY38"/>
    <mergeCell ref="AZ33:AZ38"/>
    <mergeCell ref="AM33:AM38"/>
    <mergeCell ref="AN33:AN38"/>
    <mergeCell ref="AQ33:AQ38"/>
    <mergeCell ref="AR33:AR38"/>
    <mergeCell ref="AS33:AS38"/>
    <mergeCell ref="AT33:AT38"/>
    <mergeCell ref="AE33:AE38"/>
    <mergeCell ref="AF33:AF38"/>
    <mergeCell ref="AG33:AG38"/>
    <mergeCell ref="AH33:AH38"/>
    <mergeCell ref="AI33:AI38"/>
    <mergeCell ref="AL33:AL38"/>
    <mergeCell ref="W33:W38"/>
    <mergeCell ref="X33:X38"/>
    <mergeCell ref="Y33:Y38"/>
    <mergeCell ref="Z33:Z38"/>
    <mergeCell ref="AC33:AC38"/>
    <mergeCell ref="AD33:AD38"/>
    <mergeCell ref="P33:P38"/>
    <mergeCell ref="Q33:Q38"/>
    <mergeCell ref="R33:R38"/>
    <mergeCell ref="S33:S38"/>
    <mergeCell ref="U33:U38"/>
    <mergeCell ref="V33:V38"/>
    <mergeCell ref="J33:J38"/>
    <mergeCell ref="L33:L38"/>
    <mergeCell ref="M33:M38"/>
    <mergeCell ref="N33:N38"/>
    <mergeCell ref="O33:O38"/>
    <mergeCell ref="BA26:BA31"/>
    <mergeCell ref="A33:A38"/>
    <mergeCell ref="B33:B38"/>
    <mergeCell ref="C33:C38"/>
    <mergeCell ref="D33:D38"/>
    <mergeCell ref="E33:E38"/>
    <mergeCell ref="F33:F38"/>
    <mergeCell ref="G33:G38"/>
    <mergeCell ref="H33:H38"/>
    <mergeCell ref="I33:I38"/>
    <mergeCell ref="AU26:AU31"/>
    <mergeCell ref="AV26:AV31"/>
    <mergeCell ref="AW26:AW31"/>
    <mergeCell ref="AX26:AX31"/>
    <mergeCell ref="AY26:AY31"/>
    <mergeCell ref="AZ26:AZ31"/>
    <mergeCell ref="AM26:AM31"/>
    <mergeCell ref="AN26:AN31"/>
    <mergeCell ref="AQ26:AQ31"/>
    <mergeCell ref="AR26:AR31"/>
    <mergeCell ref="AS26:AS31"/>
    <mergeCell ref="AT26:AT31"/>
    <mergeCell ref="AE26:AE31"/>
    <mergeCell ref="AF26:AF31"/>
    <mergeCell ref="AG26:AG31"/>
    <mergeCell ref="AH26:AH31"/>
    <mergeCell ref="AI26:AI31"/>
    <mergeCell ref="AL26:AL31"/>
    <mergeCell ref="W26:W31"/>
    <mergeCell ref="X26:X31"/>
    <mergeCell ref="Y26:Y31"/>
    <mergeCell ref="Z26:Z31"/>
    <mergeCell ref="AC26:AC31"/>
    <mergeCell ref="AD26:AD31"/>
    <mergeCell ref="P26:P31"/>
    <mergeCell ref="Q26:Q31"/>
    <mergeCell ref="R26:R31"/>
    <mergeCell ref="S26:S31"/>
    <mergeCell ref="U26:U31"/>
    <mergeCell ref="V26:V31"/>
    <mergeCell ref="I26:I31"/>
    <mergeCell ref="J26:J31"/>
    <mergeCell ref="L26:L31"/>
    <mergeCell ref="M26:M31"/>
    <mergeCell ref="N26:N31"/>
    <mergeCell ref="O26:O31"/>
    <mergeCell ref="AZ19:AZ24"/>
    <mergeCell ref="BA19:BA24"/>
    <mergeCell ref="A26:A31"/>
    <mergeCell ref="B26:B31"/>
    <mergeCell ref="C26:C31"/>
    <mergeCell ref="D26:D31"/>
    <mergeCell ref="E26:E31"/>
    <mergeCell ref="F26:F31"/>
    <mergeCell ref="G26:G31"/>
    <mergeCell ref="H26:H31"/>
    <mergeCell ref="AT19:AT24"/>
    <mergeCell ref="AU19:AU24"/>
    <mergeCell ref="AV19:AV24"/>
    <mergeCell ref="AW19:AW24"/>
    <mergeCell ref="AX19:AX24"/>
    <mergeCell ref="AY19:AY24"/>
    <mergeCell ref="AL19:AL24"/>
    <mergeCell ref="AM19:AM24"/>
    <mergeCell ref="AN19:AN24"/>
    <mergeCell ref="AQ19:AQ24"/>
    <mergeCell ref="AR19:AR24"/>
    <mergeCell ref="AS19:AS24"/>
    <mergeCell ref="AD19:AD24"/>
    <mergeCell ref="AE19:AE24"/>
    <mergeCell ref="AF19:AF24"/>
    <mergeCell ref="AG19:AG24"/>
    <mergeCell ref="AH19:AH24"/>
    <mergeCell ref="AI19:AI24"/>
    <mergeCell ref="V19:V24"/>
    <mergeCell ref="W19:W24"/>
    <mergeCell ref="X19:X24"/>
    <mergeCell ref="Y19:Y24"/>
    <mergeCell ref="Z19:Z24"/>
    <mergeCell ref="AC19:AC24"/>
    <mergeCell ref="O19:O24"/>
    <mergeCell ref="P19:P24"/>
    <mergeCell ref="Q19:Q24"/>
    <mergeCell ref="R19:R24"/>
    <mergeCell ref="S19:S24"/>
    <mergeCell ref="U19:U24"/>
    <mergeCell ref="H19:H24"/>
    <mergeCell ref="I19:I24"/>
    <mergeCell ref="J19:J24"/>
    <mergeCell ref="L19:L24"/>
    <mergeCell ref="M19:M24"/>
    <mergeCell ref="N19:N24"/>
    <mergeCell ref="AY12:AY17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AS12:AS17"/>
    <mergeCell ref="AT12:AT17"/>
    <mergeCell ref="AU12:AU17"/>
    <mergeCell ref="AV12:AV17"/>
    <mergeCell ref="AW12:AW17"/>
    <mergeCell ref="AX12:AX17"/>
    <mergeCell ref="AI12:AI17"/>
    <mergeCell ref="AL12:AL17"/>
    <mergeCell ref="AM12:AM17"/>
    <mergeCell ref="AN12:AN17"/>
    <mergeCell ref="AQ12:AQ17"/>
    <mergeCell ref="AR12:AR17"/>
    <mergeCell ref="AC12:AC17"/>
    <mergeCell ref="AD12:AD17"/>
    <mergeCell ref="AE12:AE17"/>
    <mergeCell ref="AF12:AF17"/>
    <mergeCell ref="AG12:AG17"/>
    <mergeCell ref="AH12:AH17"/>
    <mergeCell ref="U12:U17"/>
    <mergeCell ref="V12:V17"/>
    <mergeCell ref="W12:W17"/>
    <mergeCell ref="X12:X17"/>
    <mergeCell ref="Y12:Y17"/>
    <mergeCell ref="Z12:Z17"/>
    <mergeCell ref="N12:N17"/>
    <mergeCell ref="O12:O17"/>
    <mergeCell ref="P12:P17"/>
    <mergeCell ref="Q12:Q17"/>
    <mergeCell ref="R12:R17"/>
    <mergeCell ref="S12:S17"/>
    <mergeCell ref="G12:G17"/>
    <mergeCell ref="H12:H17"/>
    <mergeCell ref="I12:I17"/>
    <mergeCell ref="J12:J17"/>
    <mergeCell ref="L12:L17"/>
    <mergeCell ref="M12:M17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AT2:AV2"/>
    <mergeCell ref="AX2:BA2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  <mergeCell ref="H5:H10"/>
    <mergeCell ref="I5:I10"/>
    <mergeCell ref="J5:J10"/>
    <mergeCell ref="K5:K10"/>
    <mergeCell ref="L5:L10"/>
    <mergeCell ref="M5:M10"/>
    <mergeCell ref="AO2:AR2"/>
  </mergeCells>
  <pageMargins left="0.39370078740157499" right="0.39370078740157499" top="0.39370078740157499" bottom="0.39370078740157499" header="0" footer="0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Y170"/>
  <sheetViews>
    <sheetView showZeros="0" zoomScaleNormal="100" workbookViewId="0">
      <pane xSplit="14" ySplit="6" topLeftCell="AT7" activePane="bottomRight" state="frozen"/>
      <selection pane="topRight" activeCell="O1" sqref="O1"/>
      <selection pane="bottomLeft" activeCell="A7" sqref="A7"/>
      <selection pane="bottomRight" activeCell="B69" sqref="B69:B75"/>
    </sheetView>
  </sheetViews>
  <sheetFormatPr defaultColWidth="12.5703125" defaultRowHeight="14.25" customHeight="1" x14ac:dyDescent="0.15"/>
  <cols>
    <col min="1" max="1" width="9.7109375" style="105" customWidth="1"/>
    <col min="2" max="2" width="23.85546875" style="10" customWidth="1"/>
    <col min="3" max="3" width="4.7109375" style="10" customWidth="1"/>
    <col min="4" max="4" width="4.140625" style="10" customWidth="1"/>
    <col min="5" max="6" width="4.85546875" style="10" customWidth="1"/>
    <col min="7" max="7" width="5.28515625" style="18" customWidth="1"/>
    <col min="8" max="8" width="4.85546875" style="18" customWidth="1"/>
    <col min="9" max="9" width="5.28515625" style="18" customWidth="1"/>
    <col min="10" max="10" width="4.85546875" style="18" customWidth="1"/>
    <col min="11" max="11" width="4.28515625" style="18" customWidth="1"/>
    <col min="12" max="12" width="5.28515625" style="18" customWidth="1"/>
    <col min="13" max="13" width="4.5703125" style="18" customWidth="1"/>
    <col min="14" max="14" width="4.140625" style="18" customWidth="1"/>
    <col min="15" max="15" width="4" style="10" customWidth="1"/>
    <col min="16" max="16" width="5.42578125" style="10" customWidth="1"/>
    <col min="17" max="17" width="4.5703125" style="10" customWidth="1"/>
    <col min="18" max="18" width="4.42578125" style="10" customWidth="1"/>
    <col min="19" max="19" width="5.140625" style="10" customWidth="1"/>
    <col min="20" max="20" width="5.85546875" style="106" customWidth="1"/>
    <col min="21" max="21" width="4" style="10" customWidth="1"/>
    <col min="22" max="22" width="4.5703125" style="10" customWidth="1"/>
    <col min="23" max="23" width="4" style="10" customWidth="1"/>
    <col min="24" max="25" width="4.7109375" style="10" customWidth="1"/>
    <col min="26" max="26" width="5.5703125" style="107" customWidth="1"/>
    <col min="27" max="28" width="4" style="10" customWidth="1"/>
    <col min="29" max="29" width="5.28515625" style="10" customWidth="1"/>
    <col min="30" max="31" width="4.5703125" style="10" customWidth="1"/>
    <col min="32" max="32" width="5.42578125" style="107" customWidth="1"/>
    <col min="33" max="34" width="4" style="10" customWidth="1"/>
    <col min="35" max="35" width="5.42578125" style="10" customWidth="1"/>
    <col min="36" max="36" width="4.5703125" style="10" customWidth="1"/>
    <col min="37" max="37" width="4.85546875" style="10" customWidth="1"/>
    <col min="38" max="38" width="5.140625" style="107" customWidth="1"/>
    <col min="39" max="40" width="4" style="10" customWidth="1"/>
    <col min="41" max="41" width="5.7109375" style="10" customWidth="1"/>
    <col min="42" max="42" width="4.42578125" style="10" customWidth="1"/>
    <col min="43" max="43" width="4.7109375" style="10" customWidth="1"/>
    <col min="44" max="44" width="5.28515625" style="107" customWidth="1"/>
    <col min="45" max="46" width="4" style="10" customWidth="1"/>
    <col min="47" max="47" width="5.42578125" style="10" customWidth="1"/>
    <col min="48" max="48" width="4.42578125" style="10" customWidth="1"/>
    <col min="49" max="49" width="4.5703125" style="10" customWidth="1"/>
    <col min="50" max="50" width="5.28515625" style="107" customWidth="1"/>
    <col min="51" max="52" width="4" style="10" customWidth="1"/>
    <col min="53" max="53" width="5.7109375" style="10" customWidth="1"/>
    <col min="54" max="54" width="4.42578125" style="10" customWidth="1"/>
    <col min="55" max="55" width="4.7109375" style="10" customWidth="1"/>
    <col min="56" max="56" width="5.28515625" style="107" customWidth="1"/>
    <col min="57" max="58" width="4" style="10" customWidth="1"/>
    <col min="59" max="59" width="5.42578125" style="10" customWidth="1"/>
    <col min="60" max="60" width="4.42578125" style="10" customWidth="1"/>
    <col min="61" max="61" width="4.5703125" style="10" customWidth="1"/>
    <col min="62" max="62" width="5.28515625" style="107" customWidth="1"/>
    <col min="63" max="64" width="4" style="10" customWidth="1"/>
    <col min="65" max="65" width="5.28515625" style="10" customWidth="1"/>
    <col min="66" max="66" width="4.7109375" style="10" customWidth="1"/>
    <col min="67" max="67" width="4.85546875" style="10" customWidth="1"/>
    <col min="68" max="68" width="5.85546875" style="107" customWidth="1"/>
    <col min="69" max="70" width="4" style="10" customWidth="1"/>
    <col min="71" max="71" width="5.140625" style="10" customWidth="1"/>
    <col min="72" max="72" width="4.7109375" style="10" customWidth="1"/>
    <col min="73" max="73" width="4.85546875" style="10" customWidth="1"/>
    <col min="74" max="74" width="5.42578125" style="107" customWidth="1"/>
    <col min="75" max="75" width="12.5703125" style="10"/>
    <col min="76" max="76" width="13.140625" style="10" bestFit="1" customWidth="1"/>
    <col min="77" max="16384" width="12.5703125" style="10"/>
  </cols>
  <sheetData>
    <row r="1" spans="1:77" s="2" customFormat="1" ht="10.5" customHeight="1" x14ac:dyDescent="0.15">
      <c r="A1" s="305" t="s">
        <v>0</v>
      </c>
      <c r="B1" s="305" t="s">
        <v>1</v>
      </c>
      <c r="C1" s="306" t="s">
        <v>2</v>
      </c>
      <c r="D1" s="306"/>
      <c r="E1" s="306"/>
      <c r="F1" s="306"/>
      <c r="G1" s="307" t="s">
        <v>3</v>
      </c>
      <c r="H1" s="310"/>
      <c r="I1" s="311"/>
      <c r="J1" s="311"/>
      <c r="K1" s="311"/>
      <c r="L1" s="311"/>
      <c r="M1" s="311"/>
      <c r="N1" s="312"/>
      <c r="O1" s="313" t="s">
        <v>4</v>
      </c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1"/>
      <c r="BX1" s="1"/>
      <c r="BY1" s="1"/>
    </row>
    <row r="2" spans="1:77" s="2" customFormat="1" ht="10.5" customHeight="1" x14ac:dyDescent="0.15">
      <c r="A2" s="305"/>
      <c r="B2" s="305"/>
      <c r="C2" s="306"/>
      <c r="D2" s="306"/>
      <c r="E2" s="306"/>
      <c r="F2" s="306"/>
      <c r="G2" s="308"/>
      <c r="H2" s="314" t="s">
        <v>5</v>
      </c>
      <c r="I2" s="310" t="s">
        <v>6</v>
      </c>
      <c r="J2" s="311"/>
      <c r="K2" s="311"/>
      <c r="L2" s="311"/>
      <c r="M2" s="311"/>
      <c r="N2" s="312"/>
      <c r="O2" s="313" t="s">
        <v>7</v>
      </c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 t="s">
        <v>8</v>
      </c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 t="s">
        <v>9</v>
      </c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 t="s">
        <v>10</v>
      </c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 t="s">
        <v>11</v>
      </c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</row>
    <row r="3" spans="1:77" s="2" customFormat="1" ht="10.5" customHeight="1" x14ac:dyDescent="0.15">
      <c r="A3" s="305"/>
      <c r="B3" s="305"/>
      <c r="C3" s="306" t="s">
        <v>12</v>
      </c>
      <c r="D3" s="306" t="s">
        <v>13</v>
      </c>
      <c r="E3" s="306" t="s">
        <v>14</v>
      </c>
      <c r="F3" s="306" t="s">
        <v>15</v>
      </c>
      <c r="G3" s="308"/>
      <c r="H3" s="315"/>
      <c r="I3" s="314" t="s">
        <v>16</v>
      </c>
      <c r="J3" s="310" t="s">
        <v>17</v>
      </c>
      <c r="K3" s="311"/>
      <c r="L3" s="311"/>
      <c r="M3" s="312"/>
      <c r="N3" s="314" t="s">
        <v>18</v>
      </c>
      <c r="O3" s="317" t="s">
        <v>19</v>
      </c>
      <c r="P3" s="318"/>
      <c r="Q3" s="318"/>
      <c r="R3" s="318"/>
      <c r="S3" s="318"/>
      <c r="T3" s="3">
        <f>14-O142</f>
        <v>14</v>
      </c>
      <c r="U3" s="317" t="s">
        <v>20</v>
      </c>
      <c r="V3" s="318"/>
      <c r="W3" s="318"/>
      <c r="X3" s="318"/>
      <c r="Y3" s="318"/>
      <c r="Z3" s="3">
        <f>19-U142</f>
        <v>19</v>
      </c>
      <c r="AA3" s="317" t="s">
        <v>21</v>
      </c>
      <c r="AB3" s="318"/>
      <c r="AC3" s="318"/>
      <c r="AD3" s="318"/>
      <c r="AE3" s="318"/>
      <c r="AF3" s="3">
        <f>14-AA142</f>
        <v>14</v>
      </c>
      <c r="AG3" s="317" t="s">
        <v>22</v>
      </c>
      <c r="AH3" s="318"/>
      <c r="AI3" s="318"/>
      <c r="AJ3" s="318"/>
      <c r="AK3" s="318"/>
      <c r="AL3" s="3">
        <f>19-AG142</f>
        <v>19</v>
      </c>
      <c r="AM3" s="317" t="s">
        <v>23</v>
      </c>
      <c r="AN3" s="318"/>
      <c r="AO3" s="318"/>
      <c r="AP3" s="318"/>
      <c r="AQ3" s="318"/>
      <c r="AR3" s="3">
        <f>14-AM142</f>
        <v>14</v>
      </c>
      <c r="AS3" s="317" t="s">
        <v>24</v>
      </c>
      <c r="AT3" s="318"/>
      <c r="AU3" s="318"/>
      <c r="AV3" s="318"/>
      <c r="AW3" s="318"/>
      <c r="AX3" s="3">
        <f>19-AS142</f>
        <v>17</v>
      </c>
      <c r="AY3" s="317" t="s">
        <v>25</v>
      </c>
      <c r="AZ3" s="318"/>
      <c r="BA3" s="318"/>
      <c r="BB3" s="318"/>
      <c r="BC3" s="318"/>
      <c r="BD3" s="3">
        <f>14-AY142</f>
        <v>14</v>
      </c>
      <c r="BE3" s="317" t="s">
        <v>26</v>
      </c>
      <c r="BF3" s="318"/>
      <c r="BG3" s="318"/>
      <c r="BH3" s="318"/>
      <c r="BI3" s="318"/>
      <c r="BJ3" s="3">
        <f>19-BE142</f>
        <v>19</v>
      </c>
      <c r="BK3" s="317" t="s">
        <v>27</v>
      </c>
      <c r="BL3" s="318"/>
      <c r="BM3" s="318"/>
      <c r="BN3" s="318"/>
      <c r="BO3" s="318"/>
      <c r="BP3" s="3">
        <f>14-BK142</f>
        <v>14</v>
      </c>
      <c r="BQ3" s="317" t="s">
        <v>28</v>
      </c>
      <c r="BR3" s="318"/>
      <c r="BS3" s="318"/>
      <c r="BT3" s="318"/>
      <c r="BU3" s="318"/>
      <c r="BV3" s="3">
        <f>16-BQ142</f>
        <v>8</v>
      </c>
    </row>
    <row r="4" spans="1:77" s="2" customFormat="1" ht="13.5" customHeight="1" x14ac:dyDescent="0.15">
      <c r="A4" s="305"/>
      <c r="B4" s="305"/>
      <c r="C4" s="306"/>
      <c r="D4" s="306"/>
      <c r="E4" s="306"/>
      <c r="F4" s="306"/>
      <c r="G4" s="308"/>
      <c r="H4" s="315"/>
      <c r="I4" s="315"/>
      <c r="J4" s="314" t="s">
        <v>29</v>
      </c>
      <c r="K4" s="314" t="s">
        <v>30</v>
      </c>
      <c r="L4" s="314" t="s">
        <v>31</v>
      </c>
      <c r="M4" s="314" t="s">
        <v>32</v>
      </c>
      <c r="N4" s="315"/>
      <c r="O4" s="307" t="s">
        <v>29</v>
      </c>
      <c r="P4" s="314" t="s">
        <v>30</v>
      </c>
      <c r="Q4" s="314" t="s">
        <v>31</v>
      </c>
      <c r="R4" s="314" t="s">
        <v>32</v>
      </c>
      <c r="S4" s="307" t="s">
        <v>18</v>
      </c>
      <c r="T4" s="307" t="s">
        <v>3</v>
      </c>
      <c r="U4" s="313" t="s">
        <v>29</v>
      </c>
      <c r="V4" s="314" t="s">
        <v>30</v>
      </c>
      <c r="W4" s="314" t="s">
        <v>31</v>
      </c>
      <c r="X4" s="306" t="s">
        <v>32</v>
      </c>
      <c r="Y4" s="313" t="s">
        <v>18</v>
      </c>
      <c r="Z4" s="319" t="s">
        <v>3</v>
      </c>
      <c r="AA4" s="313" t="s">
        <v>29</v>
      </c>
      <c r="AB4" s="314" t="s">
        <v>30</v>
      </c>
      <c r="AC4" s="314" t="s">
        <v>31</v>
      </c>
      <c r="AD4" s="306" t="s">
        <v>32</v>
      </c>
      <c r="AE4" s="313" t="s">
        <v>18</v>
      </c>
      <c r="AF4" s="319" t="s">
        <v>3</v>
      </c>
      <c r="AG4" s="313" t="s">
        <v>29</v>
      </c>
      <c r="AH4" s="314" t="s">
        <v>30</v>
      </c>
      <c r="AI4" s="314" t="s">
        <v>31</v>
      </c>
      <c r="AJ4" s="306" t="s">
        <v>32</v>
      </c>
      <c r="AK4" s="313" t="s">
        <v>18</v>
      </c>
      <c r="AL4" s="319" t="s">
        <v>3</v>
      </c>
      <c r="AM4" s="313" t="s">
        <v>29</v>
      </c>
      <c r="AN4" s="314" t="s">
        <v>30</v>
      </c>
      <c r="AO4" s="314" t="s">
        <v>31</v>
      </c>
      <c r="AP4" s="306" t="s">
        <v>32</v>
      </c>
      <c r="AQ4" s="313" t="s">
        <v>18</v>
      </c>
      <c r="AR4" s="319" t="s">
        <v>3</v>
      </c>
      <c r="AS4" s="313" t="s">
        <v>29</v>
      </c>
      <c r="AT4" s="314" t="s">
        <v>30</v>
      </c>
      <c r="AU4" s="314" t="s">
        <v>31</v>
      </c>
      <c r="AV4" s="306" t="s">
        <v>32</v>
      </c>
      <c r="AW4" s="313" t="s">
        <v>18</v>
      </c>
      <c r="AX4" s="319" t="s">
        <v>3</v>
      </c>
      <c r="AY4" s="313" t="s">
        <v>29</v>
      </c>
      <c r="AZ4" s="314" t="s">
        <v>30</v>
      </c>
      <c r="BA4" s="314" t="s">
        <v>31</v>
      </c>
      <c r="BB4" s="306" t="s">
        <v>32</v>
      </c>
      <c r="BC4" s="313" t="s">
        <v>18</v>
      </c>
      <c r="BD4" s="319" t="s">
        <v>3</v>
      </c>
      <c r="BE4" s="313" t="s">
        <v>29</v>
      </c>
      <c r="BF4" s="314" t="s">
        <v>30</v>
      </c>
      <c r="BG4" s="314" t="s">
        <v>31</v>
      </c>
      <c r="BH4" s="306" t="s">
        <v>32</v>
      </c>
      <c r="BI4" s="313" t="s">
        <v>18</v>
      </c>
      <c r="BJ4" s="319" t="s">
        <v>3</v>
      </c>
      <c r="BK4" s="313" t="s">
        <v>29</v>
      </c>
      <c r="BL4" s="314" t="s">
        <v>30</v>
      </c>
      <c r="BM4" s="314" t="s">
        <v>31</v>
      </c>
      <c r="BN4" s="306" t="s">
        <v>32</v>
      </c>
      <c r="BO4" s="313" t="s">
        <v>18</v>
      </c>
      <c r="BP4" s="319" t="s">
        <v>3</v>
      </c>
      <c r="BQ4" s="313" t="s">
        <v>29</v>
      </c>
      <c r="BR4" s="314" t="s">
        <v>30</v>
      </c>
      <c r="BS4" s="314" t="s">
        <v>31</v>
      </c>
      <c r="BT4" s="306" t="s">
        <v>32</v>
      </c>
      <c r="BU4" s="313" t="s">
        <v>18</v>
      </c>
      <c r="BV4" s="319" t="s">
        <v>3</v>
      </c>
    </row>
    <row r="5" spans="1:77" s="2" customFormat="1" ht="18" customHeight="1" x14ac:dyDescent="0.15">
      <c r="A5" s="305"/>
      <c r="B5" s="305"/>
      <c r="C5" s="306"/>
      <c r="D5" s="306"/>
      <c r="E5" s="306"/>
      <c r="F5" s="306"/>
      <c r="G5" s="308"/>
      <c r="H5" s="315"/>
      <c r="I5" s="315"/>
      <c r="J5" s="315"/>
      <c r="K5" s="315"/>
      <c r="L5" s="315"/>
      <c r="M5" s="315"/>
      <c r="N5" s="315"/>
      <c r="O5" s="308"/>
      <c r="P5" s="315"/>
      <c r="Q5" s="315"/>
      <c r="R5" s="315"/>
      <c r="S5" s="308"/>
      <c r="T5" s="308"/>
      <c r="U5" s="313"/>
      <c r="V5" s="315"/>
      <c r="W5" s="315"/>
      <c r="X5" s="306"/>
      <c r="Y5" s="313"/>
      <c r="Z5" s="319"/>
      <c r="AA5" s="313"/>
      <c r="AB5" s="315"/>
      <c r="AC5" s="315"/>
      <c r="AD5" s="306"/>
      <c r="AE5" s="313"/>
      <c r="AF5" s="319"/>
      <c r="AG5" s="313"/>
      <c r="AH5" s="315"/>
      <c r="AI5" s="315"/>
      <c r="AJ5" s="306"/>
      <c r="AK5" s="313"/>
      <c r="AL5" s="319"/>
      <c r="AM5" s="313"/>
      <c r="AN5" s="315"/>
      <c r="AO5" s="315"/>
      <c r="AP5" s="306"/>
      <c r="AQ5" s="313"/>
      <c r="AR5" s="319"/>
      <c r="AS5" s="313"/>
      <c r="AT5" s="315"/>
      <c r="AU5" s="315"/>
      <c r="AV5" s="306"/>
      <c r="AW5" s="313"/>
      <c r="AX5" s="319"/>
      <c r="AY5" s="313"/>
      <c r="AZ5" s="315"/>
      <c r="BA5" s="315"/>
      <c r="BB5" s="306"/>
      <c r="BC5" s="313"/>
      <c r="BD5" s="319"/>
      <c r="BE5" s="313"/>
      <c r="BF5" s="315"/>
      <c r="BG5" s="315"/>
      <c r="BH5" s="306"/>
      <c r="BI5" s="313"/>
      <c r="BJ5" s="319"/>
      <c r="BK5" s="313"/>
      <c r="BL5" s="315"/>
      <c r="BM5" s="315"/>
      <c r="BN5" s="306"/>
      <c r="BO5" s="313"/>
      <c r="BP5" s="319"/>
      <c r="BQ5" s="313"/>
      <c r="BR5" s="315"/>
      <c r="BS5" s="315"/>
      <c r="BT5" s="306"/>
      <c r="BU5" s="313"/>
      <c r="BV5" s="319"/>
    </row>
    <row r="6" spans="1:77" s="2" customFormat="1" ht="28.5" customHeight="1" x14ac:dyDescent="0.15">
      <c r="A6" s="305"/>
      <c r="B6" s="305"/>
      <c r="C6" s="306"/>
      <c r="D6" s="306"/>
      <c r="E6" s="306"/>
      <c r="F6" s="306"/>
      <c r="G6" s="309"/>
      <c r="H6" s="316"/>
      <c r="I6" s="316"/>
      <c r="J6" s="316"/>
      <c r="K6" s="316"/>
      <c r="L6" s="316"/>
      <c r="M6" s="316"/>
      <c r="N6" s="316"/>
      <c r="O6" s="309"/>
      <c r="P6" s="316"/>
      <c r="Q6" s="316"/>
      <c r="R6" s="316"/>
      <c r="S6" s="309"/>
      <c r="T6" s="309"/>
      <c r="U6" s="313"/>
      <c r="V6" s="316"/>
      <c r="W6" s="316"/>
      <c r="X6" s="306"/>
      <c r="Y6" s="313"/>
      <c r="Z6" s="319"/>
      <c r="AA6" s="313"/>
      <c r="AB6" s="316"/>
      <c r="AC6" s="316"/>
      <c r="AD6" s="306"/>
      <c r="AE6" s="313"/>
      <c r="AF6" s="319"/>
      <c r="AG6" s="313"/>
      <c r="AH6" s="316"/>
      <c r="AI6" s="316"/>
      <c r="AJ6" s="306"/>
      <c r="AK6" s="313"/>
      <c r="AL6" s="319"/>
      <c r="AM6" s="313"/>
      <c r="AN6" s="316"/>
      <c r="AO6" s="316"/>
      <c r="AP6" s="306"/>
      <c r="AQ6" s="313"/>
      <c r="AR6" s="319"/>
      <c r="AS6" s="313"/>
      <c r="AT6" s="316"/>
      <c r="AU6" s="316"/>
      <c r="AV6" s="306"/>
      <c r="AW6" s="313"/>
      <c r="AX6" s="319"/>
      <c r="AY6" s="313"/>
      <c r="AZ6" s="316"/>
      <c r="BA6" s="316"/>
      <c r="BB6" s="306"/>
      <c r="BC6" s="313"/>
      <c r="BD6" s="319"/>
      <c r="BE6" s="313"/>
      <c r="BF6" s="316"/>
      <c r="BG6" s="316"/>
      <c r="BH6" s="306"/>
      <c r="BI6" s="313"/>
      <c r="BJ6" s="319"/>
      <c r="BK6" s="313"/>
      <c r="BL6" s="316"/>
      <c r="BM6" s="316"/>
      <c r="BN6" s="306"/>
      <c r="BO6" s="313"/>
      <c r="BP6" s="319"/>
      <c r="BQ6" s="313"/>
      <c r="BR6" s="316"/>
      <c r="BS6" s="316"/>
      <c r="BT6" s="306"/>
      <c r="BU6" s="313"/>
      <c r="BV6" s="319"/>
    </row>
    <row r="7" spans="1:77" ht="15.75" customHeight="1" thickBot="1" x14ac:dyDescent="0.2">
      <c r="A7" s="4"/>
      <c r="B7" s="5"/>
      <c r="C7" s="6"/>
      <c r="D7" s="6"/>
      <c r="E7" s="6"/>
      <c r="F7" s="6"/>
      <c r="G7" s="7"/>
      <c r="H7" s="7"/>
      <c r="I7" s="7"/>
      <c r="J7" s="7"/>
      <c r="K7" s="7"/>
      <c r="L7" s="7"/>
      <c r="M7" s="7"/>
      <c r="N7" s="7"/>
      <c r="O7" s="6"/>
      <c r="P7" s="6"/>
      <c r="Q7" s="6"/>
      <c r="R7" s="6"/>
      <c r="S7" s="6"/>
      <c r="T7" s="8"/>
      <c r="U7" s="6"/>
      <c r="V7" s="6"/>
      <c r="W7" s="6"/>
      <c r="X7" s="6"/>
      <c r="Y7" s="6"/>
      <c r="Z7" s="9"/>
      <c r="AA7" s="6"/>
      <c r="AB7" s="6"/>
      <c r="AC7" s="6"/>
      <c r="AD7" s="6"/>
      <c r="AE7" s="6"/>
      <c r="AF7" s="9"/>
      <c r="AG7" s="6"/>
      <c r="AH7" s="6"/>
      <c r="AI7" s="6"/>
      <c r="AJ7" s="6"/>
      <c r="AK7" s="6"/>
      <c r="AL7" s="9"/>
      <c r="AM7" s="6"/>
      <c r="AN7" s="6"/>
      <c r="AO7" s="6"/>
      <c r="AP7" s="6"/>
      <c r="AQ7" s="6"/>
      <c r="AR7" s="9"/>
      <c r="AS7" s="6"/>
      <c r="AT7" s="6"/>
      <c r="AU7" s="6"/>
      <c r="AV7" s="6"/>
      <c r="AW7" s="6"/>
      <c r="AX7" s="9"/>
      <c r="AY7" s="6"/>
      <c r="AZ7" s="6"/>
      <c r="BA7" s="6"/>
      <c r="BB7" s="6"/>
      <c r="BC7" s="6"/>
      <c r="BD7" s="9"/>
      <c r="BE7" s="6"/>
      <c r="BF7" s="6"/>
      <c r="BG7" s="6"/>
      <c r="BH7" s="6"/>
      <c r="BI7" s="6"/>
      <c r="BJ7" s="9"/>
      <c r="BK7" s="6"/>
      <c r="BL7" s="6"/>
      <c r="BM7" s="6"/>
      <c r="BN7" s="6"/>
      <c r="BO7" s="6"/>
      <c r="BP7" s="9"/>
      <c r="BQ7" s="6"/>
      <c r="BR7" s="6"/>
      <c r="BS7" s="6"/>
      <c r="BT7" s="6"/>
      <c r="BU7" s="6"/>
      <c r="BV7" s="9"/>
    </row>
    <row r="8" spans="1:77" s="18" customFormat="1" ht="22.5" customHeight="1" thickBot="1" x14ac:dyDescent="0.35">
      <c r="A8" s="11"/>
      <c r="B8" s="12" t="s">
        <v>33</v>
      </c>
      <c r="C8" s="13"/>
      <c r="D8" s="14"/>
      <c r="E8" s="14"/>
      <c r="F8" s="14"/>
      <c r="G8" s="15">
        <f>G10+G142+G159</f>
        <v>240</v>
      </c>
      <c r="H8" s="16">
        <f>I8+N8</f>
        <v>8640</v>
      </c>
      <c r="I8" s="15">
        <f>I10+I142+I159</f>
        <v>3281</v>
      </c>
      <c r="J8" s="15"/>
      <c r="K8" s="15"/>
      <c r="L8" s="15"/>
      <c r="M8" s="15"/>
      <c r="N8" s="15">
        <f>N10+N142+N159</f>
        <v>5359</v>
      </c>
      <c r="O8" s="15"/>
      <c r="P8" s="15"/>
      <c r="Q8" s="15"/>
      <c r="R8" s="15"/>
      <c r="S8" s="15"/>
      <c r="T8" s="15">
        <f>T10+T142+T159</f>
        <v>25</v>
      </c>
      <c r="U8" s="15"/>
      <c r="V8" s="15"/>
      <c r="W8" s="15"/>
      <c r="X8" s="15"/>
      <c r="Y8" s="15"/>
      <c r="Z8" s="15">
        <f>Z10+Z142+Z159</f>
        <v>25</v>
      </c>
      <c r="AA8" s="15"/>
      <c r="AB8" s="15"/>
      <c r="AC8" s="15"/>
      <c r="AD8" s="15"/>
      <c r="AE8" s="15"/>
      <c r="AF8" s="15">
        <f>AF10+AF142+AF159</f>
        <v>24</v>
      </c>
      <c r="AG8" s="15"/>
      <c r="AH8" s="15"/>
      <c r="AI8" s="15"/>
      <c r="AJ8" s="15"/>
      <c r="AK8" s="15"/>
      <c r="AL8" s="15">
        <f>AL10+AL142+AL159</f>
        <v>19</v>
      </c>
      <c r="AM8" s="15"/>
      <c r="AN8" s="15"/>
      <c r="AO8" s="15"/>
      <c r="AP8" s="15"/>
      <c r="AQ8" s="15"/>
      <c r="AR8" s="17">
        <f>AR10+AR142+AR159</f>
        <v>22</v>
      </c>
      <c r="AS8" s="15"/>
      <c r="AT8" s="15"/>
      <c r="AU8" s="15"/>
      <c r="AV8" s="15"/>
      <c r="AW8" s="15"/>
      <c r="AX8" s="15">
        <f>AX10+AX142+AX159</f>
        <v>29</v>
      </c>
      <c r="AY8" s="15"/>
      <c r="AZ8" s="15"/>
      <c r="BA8" s="15"/>
      <c r="BB8" s="15"/>
      <c r="BC8" s="15"/>
      <c r="BD8" s="17">
        <f>BD10+BD142+BD159</f>
        <v>20</v>
      </c>
      <c r="BE8" s="15"/>
      <c r="BF8" s="15"/>
      <c r="BG8" s="15"/>
      <c r="BH8" s="15"/>
      <c r="BI8" s="15"/>
      <c r="BJ8" s="15">
        <f>BJ10+BJ142+BJ159</f>
        <v>17</v>
      </c>
      <c r="BK8" s="15"/>
      <c r="BL8" s="15"/>
      <c r="BM8" s="15"/>
      <c r="BN8" s="15"/>
      <c r="BO8" s="15"/>
      <c r="BP8" s="15">
        <f>BP10+BP142+BP159</f>
        <v>14</v>
      </c>
      <c r="BQ8" s="15"/>
      <c r="BR8" s="15"/>
      <c r="BS8" s="15"/>
      <c r="BT8" s="15"/>
      <c r="BU8" s="15"/>
      <c r="BV8" s="15">
        <f>BV10+BV142+BV159</f>
        <v>45</v>
      </c>
      <c r="BX8" s="19" t="b">
        <f>IF(G8=SUM(T8,Z8,AF8,AL8,AR8,AX8,BD8,BJ8,BP8,BV8),TRUE)</f>
        <v>1</v>
      </c>
    </row>
    <row r="9" spans="1:77" ht="9" customHeight="1" thickBot="1" x14ac:dyDescent="0.2">
      <c r="A9" s="4"/>
      <c r="B9" s="20"/>
      <c r="C9" s="4"/>
      <c r="D9" s="4"/>
      <c r="E9" s="4"/>
      <c r="F9" s="4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1"/>
      <c r="U9" s="22"/>
      <c r="V9" s="22"/>
      <c r="W9" s="22"/>
      <c r="X9" s="22"/>
      <c r="Y9" s="22"/>
      <c r="Z9" s="21"/>
      <c r="AA9" s="22"/>
      <c r="AB9" s="22"/>
      <c r="AC9" s="22"/>
      <c r="AD9" s="22"/>
      <c r="AE9" s="22"/>
      <c r="AF9" s="21"/>
      <c r="AG9" s="22"/>
      <c r="AH9" s="22"/>
      <c r="AI9" s="22"/>
      <c r="AJ9" s="22"/>
      <c r="AK9" s="22"/>
      <c r="AL9" s="21"/>
      <c r="AM9" s="22"/>
      <c r="AN9" s="22"/>
      <c r="AO9" s="22"/>
      <c r="AP9" s="22"/>
      <c r="AQ9" s="22"/>
      <c r="AR9" s="21"/>
      <c r="AS9" s="22"/>
      <c r="AT9" s="22"/>
      <c r="AU9" s="22"/>
      <c r="AV9" s="22"/>
      <c r="AW9" s="22"/>
      <c r="AX9" s="21"/>
      <c r="AY9" s="22"/>
      <c r="AZ9" s="22"/>
      <c r="BA9" s="22"/>
      <c r="BB9" s="22"/>
      <c r="BC9" s="22"/>
      <c r="BD9" s="21"/>
      <c r="BE9" s="22"/>
      <c r="BF9" s="22"/>
      <c r="BG9" s="22"/>
      <c r="BH9" s="22"/>
      <c r="BI9" s="22"/>
      <c r="BJ9" s="21"/>
      <c r="BK9" s="22"/>
      <c r="BL9" s="22"/>
      <c r="BM9" s="22"/>
      <c r="BN9" s="22"/>
      <c r="BO9" s="22"/>
      <c r="BP9" s="21"/>
      <c r="BQ9" s="22"/>
      <c r="BR9" s="22"/>
      <c r="BS9" s="22"/>
      <c r="BT9" s="22"/>
      <c r="BU9" s="22"/>
      <c r="BV9" s="21"/>
    </row>
    <row r="10" spans="1:77" s="18" customFormat="1" ht="21" customHeight="1" thickBot="1" x14ac:dyDescent="0.35">
      <c r="A10" s="11" t="s">
        <v>34</v>
      </c>
      <c r="B10" s="12" t="s">
        <v>35</v>
      </c>
      <c r="C10" s="13"/>
      <c r="D10" s="14"/>
      <c r="E10" s="14"/>
      <c r="F10" s="14"/>
      <c r="G10" s="15">
        <f t="shared" ref="G10:AL10" si="0">G12+G64</f>
        <v>216</v>
      </c>
      <c r="H10" s="15">
        <f t="shared" si="0"/>
        <v>7776</v>
      </c>
      <c r="I10" s="15">
        <f t="shared" si="0"/>
        <v>2709</v>
      </c>
      <c r="J10" s="15">
        <f t="shared" si="0"/>
        <v>716</v>
      </c>
      <c r="K10" s="15">
        <f t="shared" si="0"/>
        <v>118</v>
      </c>
      <c r="L10" s="15">
        <f t="shared" si="0"/>
        <v>984</v>
      </c>
      <c r="M10" s="15">
        <f t="shared" si="0"/>
        <v>891</v>
      </c>
      <c r="N10" s="15">
        <f t="shared" si="0"/>
        <v>5067</v>
      </c>
      <c r="O10" s="15">
        <f t="shared" si="0"/>
        <v>82</v>
      </c>
      <c r="P10" s="15">
        <f t="shared" si="0"/>
        <v>32</v>
      </c>
      <c r="Q10" s="15">
        <f t="shared" si="0"/>
        <v>68</v>
      </c>
      <c r="R10" s="15">
        <f t="shared" si="0"/>
        <v>54</v>
      </c>
      <c r="S10" s="15">
        <f t="shared" si="0"/>
        <v>664</v>
      </c>
      <c r="T10" s="15">
        <f t="shared" si="0"/>
        <v>25</v>
      </c>
      <c r="U10" s="15">
        <f t="shared" si="0"/>
        <v>74</v>
      </c>
      <c r="V10" s="15">
        <f t="shared" si="0"/>
        <v>40</v>
      </c>
      <c r="W10" s="15">
        <f t="shared" si="0"/>
        <v>90</v>
      </c>
      <c r="X10" s="15">
        <f t="shared" si="0"/>
        <v>135</v>
      </c>
      <c r="Y10" s="15">
        <f t="shared" si="0"/>
        <v>561</v>
      </c>
      <c r="Z10" s="15">
        <f t="shared" si="0"/>
        <v>25</v>
      </c>
      <c r="AA10" s="15">
        <f t="shared" si="0"/>
        <v>70</v>
      </c>
      <c r="AB10" s="15">
        <f t="shared" si="0"/>
        <v>30</v>
      </c>
      <c r="AC10" s="15">
        <f t="shared" si="0"/>
        <v>90</v>
      </c>
      <c r="AD10" s="15">
        <f t="shared" si="0"/>
        <v>135</v>
      </c>
      <c r="AE10" s="15">
        <f t="shared" si="0"/>
        <v>539</v>
      </c>
      <c r="AF10" s="15">
        <f t="shared" si="0"/>
        <v>24</v>
      </c>
      <c r="AG10" s="15">
        <f t="shared" si="0"/>
        <v>70</v>
      </c>
      <c r="AH10" s="15">
        <f t="shared" si="0"/>
        <v>16</v>
      </c>
      <c r="AI10" s="15">
        <f t="shared" si="0"/>
        <v>86</v>
      </c>
      <c r="AJ10" s="15">
        <f t="shared" si="0"/>
        <v>81</v>
      </c>
      <c r="AK10" s="15">
        <f t="shared" si="0"/>
        <v>431</v>
      </c>
      <c r="AL10" s="15">
        <f t="shared" si="0"/>
        <v>19</v>
      </c>
      <c r="AM10" s="15">
        <f t="shared" ref="AM10:BV10" si="1">AM12+AM64</f>
        <v>86</v>
      </c>
      <c r="AN10" s="15">
        <f t="shared" si="1"/>
        <v>0</v>
      </c>
      <c r="AO10" s="15">
        <f t="shared" si="1"/>
        <v>116</v>
      </c>
      <c r="AP10" s="15">
        <f t="shared" si="1"/>
        <v>81</v>
      </c>
      <c r="AQ10" s="15">
        <f t="shared" si="1"/>
        <v>509</v>
      </c>
      <c r="AR10" s="15">
        <f t="shared" si="1"/>
        <v>22</v>
      </c>
      <c r="AS10" s="15">
        <f t="shared" si="1"/>
        <v>84</v>
      </c>
      <c r="AT10" s="15">
        <f t="shared" si="1"/>
        <v>0</v>
      </c>
      <c r="AU10" s="15">
        <f t="shared" si="1"/>
        <v>126</v>
      </c>
      <c r="AV10" s="15">
        <f t="shared" si="1"/>
        <v>81</v>
      </c>
      <c r="AW10" s="15">
        <f t="shared" si="1"/>
        <v>645</v>
      </c>
      <c r="AX10" s="15">
        <f t="shared" si="1"/>
        <v>26</v>
      </c>
      <c r="AY10" s="15">
        <f t="shared" si="1"/>
        <v>78</v>
      </c>
      <c r="AZ10" s="15">
        <f t="shared" si="1"/>
        <v>0</v>
      </c>
      <c r="BA10" s="15">
        <f t="shared" si="1"/>
        <v>122</v>
      </c>
      <c r="BB10" s="15">
        <f t="shared" si="1"/>
        <v>81</v>
      </c>
      <c r="BC10" s="15">
        <f t="shared" si="1"/>
        <v>439</v>
      </c>
      <c r="BD10" s="15">
        <f t="shared" si="1"/>
        <v>20</v>
      </c>
      <c r="BE10" s="15">
        <f t="shared" si="1"/>
        <v>56</v>
      </c>
      <c r="BF10" s="15">
        <f t="shared" si="1"/>
        <v>0</v>
      </c>
      <c r="BG10" s="15">
        <f t="shared" si="1"/>
        <v>100</v>
      </c>
      <c r="BH10" s="15">
        <f t="shared" si="1"/>
        <v>81</v>
      </c>
      <c r="BI10" s="15">
        <f t="shared" si="1"/>
        <v>375</v>
      </c>
      <c r="BJ10" s="15">
        <f t="shared" si="1"/>
        <v>17</v>
      </c>
      <c r="BK10" s="15">
        <f t="shared" si="1"/>
        <v>56</v>
      </c>
      <c r="BL10" s="15">
        <f t="shared" si="1"/>
        <v>0</v>
      </c>
      <c r="BM10" s="15">
        <f t="shared" si="1"/>
        <v>88</v>
      </c>
      <c r="BN10" s="15">
        <f t="shared" si="1"/>
        <v>54</v>
      </c>
      <c r="BO10" s="15">
        <f t="shared" si="1"/>
        <v>306</v>
      </c>
      <c r="BP10" s="15">
        <f t="shared" si="1"/>
        <v>14</v>
      </c>
      <c r="BQ10" s="15">
        <f t="shared" si="1"/>
        <v>60</v>
      </c>
      <c r="BR10" s="15">
        <f t="shared" si="1"/>
        <v>0</v>
      </c>
      <c r="BS10" s="15">
        <f t="shared" si="1"/>
        <v>98</v>
      </c>
      <c r="BT10" s="15">
        <f t="shared" si="1"/>
        <v>108</v>
      </c>
      <c r="BU10" s="15">
        <f t="shared" si="1"/>
        <v>598</v>
      </c>
      <c r="BV10" s="15">
        <f t="shared" si="1"/>
        <v>24</v>
      </c>
      <c r="BX10" s="19" t="b">
        <f>IF(G10=SUM(T10,Z10,AF10,AL10,AR10,AX10,BD10,BJ10,BP10,BV10),TRUE)</f>
        <v>1</v>
      </c>
    </row>
    <row r="11" spans="1:77" ht="12" customHeight="1" thickBot="1" x14ac:dyDescent="0.2">
      <c r="A11" s="4"/>
      <c r="B11" s="20"/>
      <c r="C11" s="4"/>
      <c r="D11" s="4"/>
      <c r="E11" s="4"/>
      <c r="F11" s="4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1"/>
      <c r="U11" s="22"/>
      <c r="V11" s="22"/>
      <c r="W11" s="22"/>
      <c r="X11" s="22"/>
      <c r="Y11" s="22"/>
      <c r="Z11" s="21"/>
      <c r="AA11" s="22"/>
      <c r="AB11" s="22"/>
      <c r="AC11" s="22"/>
      <c r="AD11" s="22"/>
      <c r="AE11" s="22"/>
      <c r="AF11" s="21"/>
      <c r="AG11" s="22"/>
      <c r="AH11" s="22"/>
      <c r="AI11" s="22"/>
      <c r="AJ11" s="22"/>
      <c r="AK11" s="22"/>
      <c r="AL11" s="21"/>
      <c r="AM11" s="22"/>
      <c r="AN11" s="22"/>
      <c r="AO11" s="22"/>
      <c r="AP11" s="22"/>
      <c r="AQ11" s="22"/>
      <c r="AR11" s="21"/>
      <c r="AS11" s="22"/>
      <c r="AT11" s="22"/>
      <c r="AU11" s="22"/>
      <c r="AV11" s="22"/>
      <c r="AW11" s="22"/>
      <c r="AX11" s="21"/>
      <c r="AY11" s="22"/>
      <c r="AZ11" s="22"/>
      <c r="BA11" s="22"/>
      <c r="BB11" s="22"/>
      <c r="BC11" s="22"/>
      <c r="BD11" s="21"/>
      <c r="BE11" s="22"/>
      <c r="BF11" s="22"/>
      <c r="BG11" s="22"/>
      <c r="BH11" s="22"/>
      <c r="BI11" s="22"/>
      <c r="BJ11" s="21"/>
      <c r="BK11" s="22"/>
      <c r="BL11" s="22"/>
      <c r="BM11" s="22"/>
      <c r="BN11" s="22"/>
      <c r="BO11" s="22"/>
      <c r="BP11" s="21"/>
      <c r="BQ11" s="22"/>
      <c r="BR11" s="22"/>
      <c r="BS11" s="22"/>
      <c r="BT11" s="22"/>
      <c r="BU11" s="22"/>
      <c r="BV11" s="21"/>
    </row>
    <row r="12" spans="1:77" s="18" customFormat="1" ht="21" customHeight="1" thickBot="1" x14ac:dyDescent="0.35">
      <c r="A12" s="11" t="s">
        <v>36</v>
      </c>
      <c r="B12" s="224" t="s">
        <v>342</v>
      </c>
      <c r="C12" s="13"/>
      <c r="D12" s="14"/>
      <c r="E12" s="14"/>
      <c r="F12" s="23"/>
      <c r="G12" s="15">
        <f t="shared" ref="G12:AL12" si="2">SUM(G13:G62)</f>
        <v>186</v>
      </c>
      <c r="H12" s="15">
        <f t="shared" si="2"/>
        <v>6696</v>
      </c>
      <c r="I12" s="15">
        <f t="shared" si="2"/>
        <v>2370</v>
      </c>
      <c r="J12" s="15">
        <f t="shared" si="2"/>
        <v>608</v>
      </c>
      <c r="K12" s="15">
        <f t="shared" si="2"/>
        <v>118</v>
      </c>
      <c r="L12" s="15">
        <f t="shared" si="2"/>
        <v>834</v>
      </c>
      <c r="M12" s="15">
        <f t="shared" si="2"/>
        <v>810</v>
      </c>
      <c r="N12" s="15">
        <f t="shared" si="2"/>
        <v>4326</v>
      </c>
      <c r="O12" s="15">
        <f t="shared" si="2"/>
        <v>74</v>
      </c>
      <c r="P12" s="15">
        <f t="shared" si="2"/>
        <v>32</v>
      </c>
      <c r="Q12" s="15">
        <f t="shared" si="2"/>
        <v>60</v>
      </c>
      <c r="R12" s="15">
        <f t="shared" si="2"/>
        <v>27</v>
      </c>
      <c r="S12" s="15">
        <f t="shared" si="2"/>
        <v>599</v>
      </c>
      <c r="T12" s="15">
        <f t="shared" si="2"/>
        <v>22</v>
      </c>
      <c r="U12" s="15">
        <f t="shared" si="2"/>
        <v>66</v>
      </c>
      <c r="V12" s="15">
        <f t="shared" si="2"/>
        <v>40</v>
      </c>
      <c r="W12" s="15">
        <f t="shared" si="2"/>
        <v>82</v>
      </c>
      <c r="X12" s="15">
        <f t="shared" si="2"/>
        <v>135</v>
      </c>
      <c r="Y12" s="15">
        <f t="shared" si="2"/>
        <v>505</v>
      </c>
      <c r="Z12" s="15">
        <f t="shared" si="2"/>
        <v>23</v>
      </c>
      <c r="AA12" s="15">
        <f t="shared" si="2"/>
        <v>70</v>
      </c>
      <c r="AB12" s="15">
        <f t="shared" si="2"/>
        <v>30</v>
      </c>
      <c r="AC12" s="15">
        <f t="shared" si="2"/>
        <v>90</v>
      </c>
      <c r="AD12" s="15">
        <f t="shared" si="2"/>
        <v>135</v>
      </c>
      <c r="AE12" s="15">
        <f t="shared" si="2"/>
        <v>539</v>
      </c>
      <c r="AF12" s="15">
        <f t="shared" si="2"/>
        <v>24</v>
      </c>
      <c r="AG12" s="15">
        <f t="shared" si="2"/>
        <v>38</v>
      </c>
      <c r="AH12" s="15">
        <f t="shared" si="2"/>
        <v>16</v>
      </c>
      <c r="AI12" s="15">
        <f t="shared" si="2"/>
        <v>36</v>
      </c>
      <c r="AJ12" s="15">
        <f t="shared" si="2"/>
        <v>81</v>
      </c>
      <c r="AK12" s="15">
        <f t="shared" si="2"/>
        <v>225</v>
      </c>
      <c r="AL12" s="15">
        <f t="shared" si="2"/>
        <v>11</v>
      </c>
      <c r="AM12" s="15">
        <f t="shared" ref="AM12:BR12" si="3">SUM(AM13:AM62)</f>
        <v>78</v>
      </c>
      <c r="AN12" s="15">
        <f t="shared" si="3"/>
        <v>0</v>
      </c>
      <c r="AO12" s="15">
        <f t="shared" si="3"/>
        <v>108</v>
      </c>
      <c r="AP12" s="15">
        <f t="shared" si="3"/>
        <v>54</v>
      </c>
      <c r="AQ12" s="15">
        <f t="shared" si="3"/>
        <v>480</v>
      </c>
      <c r="AR12" s="15">
        <f t="shared" si="3"/>
        <v>20</v>
      </c>
      <c r="AS12" s="15">
        <f t="shared" si="3"/>
        <v>68</v>
      </c>
      <c r="AT12" s="15">
        <f t="shared" si="3"/>
        <v>0</v>
      </c>
      <c r="AU12" s="15">
        <f t="shared" si="3"/>
        <v>108</v>
      </c>
      <c r="AV12" s="15">
        <f t="shared" si="3"/>
        <v>81</v>
      </c>
      <c r="AW12" s="15">
        <f t="shared" si="3"/>
        <v>535</v>
      </c>
      <c r="AX12" s="15">
        <f t="shared" si="3"/>
        <v>22</v>
      </c>
      <c r="AY12" s="15">
        <f t="shared" si="3"/>
        <v>58</v>
      </c>
      <c r="AZ12" s="15">
        <f t="shared" si="3"/>
        <v>0</v>
      </c>
      <c r="BA12" s="15">
        <f t="shared" si="3"/>
        <v>88</v>
      </c>
      <c r="BB12" s="15">
        <f t="shared" si="3"/>
        <v>54</v>
      </c>
      <c r="BC12" s="15">
        <f t="shared" si="3"/>
        <v>304</v>
      </c>
      <c r="BD12" s="15">
        <f t="shared" si="3"/>
        <v>14</v>
      </c>
      <c r="BE12" s="15">
        <f t="shared" si="3"/>
        <v>48</v>
      </c>
      <c r="BF12" s="15">
        <f t="shared" si="3"/>
        <v>0</v>
      </c>
      <c r="BG12" s="15">
        <f t="shared" si="3"/>
        <v>86</v>
      </c>
      <c r="BH12" s="15">
        <f t="shared" si="3"/>
        <v>81</v>
      </c>
      <c r="BI12" s="15">
        <f t="shared" si="3"/>
        <v>289</v>
      </c>
      <c r="BJ12" s="15">
        <f t="shared" si="3"/>
        <v>14</v>
      </c>
      <c r="BK12" s="15">
        <f t="shared" si="3"/>
        <v>56</v>
      </c>
      <c r="BL12" s="15">
        <f t="shared" si="3"/>
        <v>0</v>
      </c>
      <c r="BM12" s="15">
        <f t="shared" si="3"/>
        <v>88</v>
      </c>
      <c r="BN12" s="15">
        <f t="shared" si="3"/>
        <v>54</v>
      </c>
      <c r="BO12" s="15">
        <f t="shared" si="3"/>
        <v>306</v>
      </c>
      <c r="BP12" s="15">
        <f t="shared" si="3"/>
        <v>14</v>
      </c>
      <c r="BQ12" s="15">
        <f t="shared" si="3"/>
        <v>52</v>
      </c>
      <c r="BR12" s="15">
        <f t="shared" si="3"/>
        <v>0</v>
      </c>
      <c r="BS12" s="15">
        <f t="shared" ref="BS12:BV12" si="4">SUM(BS13:BS62)</f>
        <v>88</v>
      </c>
      <c r="BT12" s="15">
        <f t="shared" si="4"/>
        <v>108</v>
      </c>
      <c r="BU12" s="15">
        <f t="shared" si="4"/>
        <v>544</v>
      </c>
      <c r="BV12" s="15">
        <f t="shared" si="4"/>
        <v>22</v>
      </c>
      <c r="BX12" s="19" t="b">
        <f>IF(G12=SUM(T12,Z12,AF12,AL12,AR12,AX12,BD12,BJ12,BP12,BV12),TRUE)</f>
        <v>1</v>
      </c>
    </row>
    <row r="13" spans="1:77" ht="14.25" customHeight="1" x14ac:dyDescent="0.15">
      <c r="A13" s="24" t="s">
        <v>37</v>
      </c>
      <c r="B13" s="25" t="s">
        <v>135</v>
      </c>
      <c r="C13" s="26"/>
      <c r="D13" s="27">
        <v>1</v>
      </c>
      <c r="E13" s="27">
        <v>2</v>
      </c>
      <c r="F13" s="27"/>
      <c r="G13" s="28">
        <f>T13+Z13+AF13+AL13+AR13+AX13+BD13+BJ13+BP13+BV13</f>
        <v>4</v>
      </c>
      <c r="H13" s="28">
        <f>N13+I13</f>
        <v>144</v>
      </c>
      <c r="I13" s="29">
        <f>SUM(J13:M13)</f>
        <v>30</v>
      </c>
      <c r="J13" s="29">
        <f>O13+U13+AA13+AG13+AM13+AS13+AY13+BE13+BK13+BQ13</f>
        <v>0</v>
      </c>
      <c r="K13" s="29">
        <f>P13+V13+AB13+AH13+AN13+AT13+AZ13+BF13+BL13+BR13</f>
        <v>30</v>
      </c>
      <c r="L13" s="29">
        <f>Q13+W13+AC13+AI13+AO13+AU13+BA13+BG13+BM13+BS13</f>
        <v>0</v>
      </c>
      <c r="M13" s="29">
        <f>R13+X13+AD13+AJ13+AP13+AV13+BB13+BH13+BN13+BT13</f>
        <v>0</v>
      </c>
      <c r="N13" s="29">
        <f>S13+Y13+AE13+AK13+AQ13+AW13+BC13+BI13++BO13+BU13</f>
        <v>114</v>
      </c>
      <c r="O13" s="30"/>
      <c r="P13" s="30">
        <v>14</v>
      </c>
      <c r="Q13" s="30"/>
      <c r="R13" s="30"/>
      <c r="S13" s="30">
        <v>58</v>
      </c>
      <c r="T13" s="28">
        <f t="shared" ref="T13:T62" si="5">SUM(O13:S13)/36</f>
        <v>2</v>
      </c>
      <c r="U13" s="30"/>
      <c r="V13" s="30">
        <v>16</v>
      </c>
      <c r="W13" s="30"/>
      <c r="X13" s="30"/>
      <c r="Y13" s="30">
        <v>56</v>
      </c>
      <c r="Z13" s="28">
        <f>SUM(U13:Y13)/36</f>
        <v>2</v>
      </c>
      <c r="AA13" s="30"/>
      <c r="AB13" s="30"/>
      <c r="AC13" s="30"/>
      <c r="AD13" s="30"/>
      <c r="AE13" s="30"/>
      <c r="AF13" s="28">
        <f>SUM(AA13:AE13)/36</f>
        <v>0</v>
      </c>
      <c r="AG13" s="30"/>
      <c r="AH13" s="30"/>
      <c r="AI13" s="30"/>
      <c r="AJ13" s="30"/>
      <c r="AK13" s="30"/>
      <c r="AL13" s="28">
        <f>SUM(AG13:AK13)/36</f>
        <v>0</v>
      </c>
      <c r="AM13" s="30"/>
      <c r="AN13" s="30"/>
      <c r="AO13" s="30"/>
      <c r="AP13" s="30"/>
      <c r="AQ13" s="30"/>
      <c r="AR13" s="28">
        <f>SUM(AM13:AQ13)/36</f>
        <v>0</v>
      </c>
      <c r="AS13" s="30"/>
      <c r="AT13" s="30"/>
      <c r="AU13" s="30"/>
      <c r="AV13" s="30"/>
      <c r="AW13" s="30"/>
      <c r="AX13" s="28">
        <f>SUM(AS13:AW13)/36</f>
        <v>0</v>
      </c>
      <c r="AY13" s="30"/>
      <c r="AZ13" s="30"/>
      <c r="BA13" s="30"/>
      <c r="BB13" s="30"/>
      <c r="BC13" s="30"/>
      <c r="BD13" s="28">
        <f>SUM(AY13:BC13)/36</f>
        <v>0</v>
      </c>
      <c r="BE13" s="30"/>
      <c r="BF13" s="30"/>
      <c r="BG13" s="30"/>
      <c r="BH13" s="30"/>
      <c r="BI13" s="30"/>
      <c r="BJ13" s="28">
        <f>SUM(BE13:BI13)/36</f>
        <v>0</v>
      </c>
      <c r="BK13" s="30"/>
      <c r="BL13" s="30"/>
      <c r="BM13" s="30"/>
      <c r="BN13" s="30"/>
      <c r="BO13" s="30"/>
      <c r="BP13" s="28">
        <f>SUM(BK13:BO13)/36</f>
        <v>0</v>
      </c>
      <c r="BQ13" s="30"/>
      <c r="BR13" s="30"/>
      <c r="BS13" s="30"/>
      <c r="BT13" s="30"/>
      <c r="BU13" s="30"/>
      <c r="BV13" s="28">
        <f>SUM(BQ13:BU13)/36</f>
        <v>0</v>
      </c>
    </row>
    <row r="14" spans="1:77" ht="21" customHeight="1" x14ac:dyDescent="0.15">
      <c r="A14" s="24" t="s">
        <v>38</v>
      </c>
      <c r="B14" s="31" t="s">
        <v>146</v>
      </c>
      <c r="C14" s="26">
        <v>4</v>
      </c>
      <c r="D14" s="27">
        <v>3</v>
      </c>
      <c r="E14" s="27"/>
      <c r="F14" s="27"/>
      <c r="G14" s="28">
        <f t="shared" ref="G14" si="6">T14+Z14+AF14+AL14+AR14+AX14+BD14+BJ14+BP14+BV14</f>
        <v>6</v>
      </c>
      <c r="H14" s="28">
        <f t="shared" ref="H14" si="7">N14+I14</f>
        <v>216</v>
      </c>
      <c r="I14" s="214">
        <f t="shared" ref="I14" si="8">SUM(J14:M14)</f>
        <v>57</v>
      </c>
      <c r="J14" s="214">
        <f t="shared" ref="J14" si="9">O14+U14+AA14+AG14+AM14+AS14+AY14+BE14+BK14+BQ14</f>
        <v>0</v>
      </c>
      <c r="K14" s="214">
        <f t="shared" ref="K14" si="10">P14+V14+AB14+AH14+AN14+AT14+AZ14+BF14+BL14+BR14</f>
        <v>30</v>
      </c>
      <c r="L14" s="214">
        <f t="shared" ref="L14" si="11">Q14+W14+AC14+AI14+AO14+AU14+BA14+BG14+BM14+BS14</f>
        <v>0</v>
      </c>
      <c r="M14" s="214">
        <f t="shared" ref="M14" si="12">R14+X14+AD14+AJ14+AP14+AV14+BB14+BH14+BN14+BT14</f>
        <v>27</v>
      </c>
      <c r="N14" s="214">
        <f t="shared" ref="N14" si="13">S14+Y14+AE14+AK14+AQ14+AW14+BC14+BI14++BO14+BU14</f>
        <v>159</v>
      </c>
      <c r="O14" s="30"/>
      <c r="P14" s="30"/>
      <c r="Q14" s="30"/>
      <c r="R14" s="30"/>
      <c r="S14" s="30"/>
      <c r="T14" s="28">
        <f t="shared" ref="T14" si="14">SUM(O14:S14)/36</f>
        <v>0</v>
      </c>
      <c r="U14" s="30"/>
      <c r="V14" s="30"/>
      <c r="W14" s="30"/>
      <c r="X14" s="30"/>
      <c r="Y14" s="30"/>
      <c r="Z14" s="28">
        <f t="shared" ref="Z14" si="15">SUM(U14:Y14)/36</f>
        <v>0</v>
      </c>
      <c r="AA14" s="30"/>
      <c r="AB14" s="30">
        <v>14</v>
      </c>
      <c r="AC14" s="30"/>
      <c r="AD14" s="30"/>
      <c r="AE14" s="30">
        <v>94</v>
      </c>
      <c r="AF14" s="28">
        <f t="shared" ref="AF14" si="16">SUM(AA14:AE14)/36</f>
        <v>3</v>
      </c>
      <c r="AG14" s="30"/>
      <c r="AH14" s="30">
        <v>16</v>
      </c>
      <c r="AI14" s="30"/>
      <c r="AJ14" s="30">
        <v>27</v>
      </c>
      <c r="AK14" s="30">
        <v>65</v>
      </c>
      <c r="AL14" s="28">
        <f t="shared" ref="AL14" si="17">SUM(AG14:AK14)/36</f>
        <v>3</v>
      </c>
      <c r="AM14" s="30"/>
      <c r="AN14" s="30"/>
      <c r="AO14" s="30"/>
      <c r="AP14" s="30"/>
      <c r="AQ14" s="30"/>
      <c r="AR14" s="28">
        <f t="shared" ref="AR14" si="18">SUM(AM14:AQ14)/36</f>
        <v>0</v>
      </c>
      <c r="AS14" s="30"/>
      <c r="AT14" s="30"/>
      <c r="AU14" s="30"/>
      <c r="AV14" s="30"/>
      <c r="AW14" s="30"/>
      <c r="AX14" s="28">
        <f t="shared" ref="AX14" si="19">SUM(AS14:AW14)/36</f>
        <v>0</v>
      </c>
      <c r="AY14" s="30"/>
      <c r="AZ14" s="30"/>
      <c r="BA14" s="30"/>
      <c r="BB14" s="30"/>
      <c r="BC14" s="30"/>
      <c r="BD14" s="28">
        <f t="shared" ref="BD14" si="20">SUM(AY14:BC14)/36</f>
        <v>0</v>
      </c>
      <c r="BE14" s="30"/>
      <c r="BF14" s="30"/>
      <c r="BG14" s="30"/>
      <c r="BH14" s="30"/>
      <c r="BI14" s="30"/>
      <c r="BJ14" s="28">
        <f t="shared" ref="BJ14" si="21">SUM(BE14:BI14)/36</f>
        <v>0</v>
      </c>
      <c r="BK14" s="30"/>
      <c r="BL14" s="30"/>
      <c r="BM14" s="30"/>
      <c r="BN14" s="30"/>
      <c r="BO14" s="30"/>
      <c r="BP14" s="28">
        <f t="shared" ref="BP14" si="22">SUM(BK14:BO14)/36</f>
        <v>0</v>
      </c>
      <c r="BQ14" s="30"/>
      <c r="BR14" s="30"/>
      <c r="BS14" s="30"/>
      <c r="BT14" s="30"/>
      <c r="BU14" s="30"/>
      <c r="BV14" s="28">
        <f t="shared" ref="BV14" si="23">SUM(BQ14:BU14)/36</f>
        <v>0</v>
      </c>
    </row>
    <row r="15" spans="1:77" ht="21" customHeight="1" x14ac:dyDescent="0.15">
      <c r="A15" s="24" t="s">
        <v>39</v>
      </c>
      <c r="B15" s="31" t="s">
        <v>137</v>
      </c>
      <c r="C15" s="26">
        <v>3</v>
      </c>
      <c r="D15" s="27"/>
      <c r="E15" s="27"/>
      <c r="F15" s="27"/>
      <c r="G15" s="28">
        <f t="shared" ref="G15:G62" si="24">T15+Z15+AF15+AL15+AR15+AX15+BD15+BJ15+BP15+BV15</f>
        <v>3</v>
      </c>
      <c r="H15" s="28">
        <f t="shared" ref="H15:H62" si="25">N15+I15</f>
        <v>108</v>
      </c>
      <c r="I15" s="29">
        <f t="shared" ref="I15:I62" si="26">SUM(J15:M15)</f>
        <v>47</v>
      </c>
      <c r="J15" s="29">
        <f>O15+U15+AA15+AG15+AM15+AS15+AY15+BE15+BK15+BQ15</f>
        <v>12</v>
      </c>
      <c r="K15" s="29">
        <f t="shared" ref="K15:M62" si="27">P15+V15+AB15+AH15+AN15+AT15+AZ15+BF15+BL15+BR15</f>
        <v>0</v>
      </c>
      <c r="L15" s="29">
        <f t="shared" si="27"/>
        <v>8</v>
      </c>
      <c r="M15" s="29">
        <f t="shared" si="27"/>
        <v>27</v>
      </c>
      <c r="N15" s="29">
        <f t="shared" ref="N15:N62" si="28">S15+Y15+AE15+AK15+AQ15+AW15+BC15+BI15++BO15+BU15</f>
        <v>61</v>
      </c>
      <c r="O15" s="30"/>
      <c r="P15" s="30"/>
      <c r="Q15" s="30"/>
      <c r="R15" s="30"/>
      <c r="S15" s="30"/>
      <c r="T15" s="28">
        <f t="shared" si="5"/>
        <v>0</v>
      </c>
      <c r="U15" s="30"/>
      <c r="V15" s="30"/>
      <c r="W15" s="30"/>
      <c r="X15" s="30"/>
      <c r="Y15" s="30"/>
      <c r="Z15" s="28">
        <f t="shared" ref="Z15:Z62" si="29">SUM(U15:Y15)/36</f>
        <v>0</v>
      </c>
      <c r="AA15" s="30">
        <v>12</v>
      </c>
      <c r="AB15" s="30"/>
      <c r="AC15" s="30">
        <v>8</v>
      </c>
      <c r="AD15" s="30">
        <v>27</v>
      </c>
      <c r="AE15" s="30">
        <v>61</v>
      </c>
      <c r="AF15" s="28">
        <f t="shared" ref="AF15:AF62" si="30">SUM(AA15:AE15)/36</f>
        <v>3</v>
      </c>
      <c r="AG15" s="30"/>
      <c r="AH15" s="30"/>
      <c r="AI15" s="30"/>
      <c r="AJ15" s="30"/>
      <c r="AK15" s="30"/>
      <c r="AL15" s="28">
        <f t="shared" ref="AL15:AL62" si="31">SUM(AG15:AK15)/36</f>
        <v>0</v>
      </c>
      <c r="AM15" s="30"/>
      <c r="AN15" s="30"/>
      <c r="AO15" s="30"/>
      <c r="AP15" s="30"/>
      <c r="AQ15" s="30"/>
      <c r="AR15" s="28">
        <f t="shared" ref="AR15:AR16" si="32">SUM(AM15:AQ15)/36</f>
        <v>0</v>
      </c>
      <c r="AS15" s="30"/>
      <c r="AT15" s="30"/>
      <c r="AU15" s="30"/>
      <c r="AV15" s="30"/>
      <c r="AW15" s="30"/>
      <c r="AX15" s="28">
        <f t="shared" ref="AX15:AX16" si="33">SUM(AS15:AW15)/36</f>
        <v>0</v>
      </c>
      <c r="AY15" s="30"/>
      <c r="AZ15" s="30"/>
      <c r="BA15" s="30"/>
      <c r="BB15" s="30"/>
      <c r="BC15" s="30"/>
      <c r="BD15" s="28">
        <f t="shared" ref="BD15:BD62" si="34">SUM(AY15:BC15)/36</f>
        <v>0</v>
      </c>
      <c r="BE15" s="30"/>
      <c r="BF15" s="30"/>
      <c r="BG15" s="30"/>
      <c r="BH15" s="30"/>
      <c r="BI15" s="30"/>
      <c r="BJ15" s="28">
        <f t="shared" ref="BJ15:BJ62" si="35">SUM(BE15:BI15)/36</f>
        <v>0</v>
      </c>
      <c r="BK15" s="30"/>
      <c r="BL15" s="30"/>
      <c r="BM15" s="30"/>
      <c r="BN15" s="30"/>
      <c r="BO15" s="30"/>
      <c r="BP15" s="28">
        <f t="shared" ref="BP15:BP62" si="36">SUM(BK15:BO15)/36</f>
        <v>0</v>
      </c>
      <c r="BQ15" s="30"/>
      <c r="BR15" s="30"/>
      <c r="BS15" s="30"/>
      <c r="BT15" s="30"/>
      <c r="BU15" s="30"/>
      <c r="BV15" s="28">
        <f t="shared" ref="BV15:BV62" si="37">SUM(BQ15:BU15)/36</f>
        <v>0</v>
      </c>
    </row>
    <row r="16" spans="1:77" ht="21" customHeight="1" x14ac:dyDescent="0.15">
      <c r="A16" s="24" t="s">
        <v>40</v>
      </c>
      <c r="B16" s="221" t="s">
        <v>328</v>
      </c>
      <c r="C16" s="26">
        <v>1</v>
      </c>
      <c r="D16" s="32"/>
      <c r="E16" s="27"/>
      <c r="F16" s="27"/>
      <c r="G16" s="28">
        <f t="shared" si="24"/>
        <v>3</v>
      </c>
      <c r="H16" s="28">
        <f t="shared" si="25"/>
        <v>108</v>
      </c>
      <c r="I16" s="29">
        <f t="shared" si="26"/>
        <v>49</v>
      </c>
      <c r="J16" s="29">
        <f t="shared" ref="J16:J62" si="38">O16+U16+AA16+AG16+AM16+AS16+AY16+BE16+BK16+BQ16</f>
        <v>14</v>
      </c>
      <c r="K16" s="29">
        <f t="shared" si="27"/>
        <v>0</v>
      </c>
      <c r="L16" s="29">
        <f t="shared" si="27"/>
        <v>8</v>
      </c>
      <c r="M16" s="29">
        <f t="shared" si="27"/>
        <v>27</v>
      </c>
      <c r="N16" s="29">
        <f t="shared" si="28"/>
        <v>59</v>
      </c>
      <c r="O16" s="30">
        <v>14</v>
      </c>
      <c r="P16" s="30"/>
      <c r="Q16" s="30">
        <v>8</v>
      </c>
      <c r="R16" s="30">
        <v>27</v>
      </c>
      <c r="S16" s="30">
        <v>59</v>
      </c>
      <c r="T16" s="28">
        <f t="shared" si="5"/>
        <v>3</v>
      </c>
      <c r="U16" s="30"/>
      <c r="V16" s="30"/>
      <c r="W16" s="30"/>
      <c r="X16" s="30"/>
      <c r="Y16" s="30"/>
      <c r="Z16" s="28">
        <f t="shared" si="29"/>
        <v>0</v>
      </c>
      <c r="AA16" s="30"/>
      <c r="AB16" s="30"/>
      <c r="AC16" s="30"/>
      <c r="AD16" s="30"/>
      <c r="AE16" s="30"/>
      <c r="AF16" s="28">
        <f t="shared" si="30"/>
        <v>0</v>
      </c>
      <c r="AG16" s="30"/>
      <c r="AH16" s="30"/>
      <c r="AI16" s="30"/>
      <c r="AJ16" s="30"/>
      <c r="AK16" s="30"/>
      <c r="AL16" s="28">
        <f t="shared" si="31"/>
        <v>0</v>
      </c>
      <c r="AM16" s="30"/>
      <c r="AN16" s="30"/>
      <c r="AO16" s="30"/>
      <c r="AP16" s="30"/>
      <c r="AQ16" s="30"/>
      <c r="AR16" s="28">
        <f t="shared" si="32"/>
        <v>0</v>
      </c>
      <c r="AS16" s="30"/>
      <c r="AT16" s="30"/>
      <c r="AU16" s="30"/>
      <c r="AV16" s="30"/>
      <c r="AW16" s="30"/>
      <c r="AX16" s="28">
        <f t="shared" si="33"/>
        <v>0</v>
      </c>
      <c r="AY16" s="30"/>
      <c r="AZ16" s="30"/>
      <c r="BA16" s="30"/>
      <c r="BB16" s="30"/>
      <c r="BC16" s="30"/>
      <c r="BD16" s="28">
        <f t="shared" si="34"/>
        <v>0</v>
      </c>
      <c r="BE16" s="30"/>
      <c r="BF16" s="30"/>
      <c r="BG16" s="30"/>
      <c r="BH16" s="30"/>
      <c r="BI16" s="30"/>
      <c r="BJ16" s="28">
        <f t="shared" si="35"/>
        <v>0</v>
      </c>
      <c r="BK16" s="30"/>
      <c r="BL16" s="30"/>
      <c r="BM16" s="30"/>
      <c r="BN16" s="30"/>
      <c r="BO16" s="30"/>
      <c r="BP16" s="28">
        <f t="shared" si="36"/>
        <v>0</v>
      </c>
      <c r="BQ16" s="30"/>
      <c r="BR16" s="30"/>
      <c r="BS16" s="30"/>
      <c r="BT16" s="30"/>
      <c r="BU16" s="30"/>
      <c r="BV16" s="28">
        <f t="shared" si="37"/>
        <v>0</v>
      </c>
    </row>
    <row r="17" spans="1:74" ht="21" customHeight="1" x14ac:dyDescent="0.15">
      <c r="A17" s="24" t="s">
        <v>41</v>
      </c>
      <c r="B17" s="31" t="s">
        <v>138</v>
      </c>
      <c r="C17" s="26"/>
      <c r="D17" s="27">
        <v>2</v>
      </c>
      <c r="E17" s="27"/>
      <c r="F17" s="27"/>
      <c r="G17" s="28">
        <f t="shared" si="24"/>
        <v>2</v>
      </c>
      <c r="H17" s="28">
        <f>N17+I17</f>
        <v>72</v>
      </c>
      <c r="I17" s="29">
        <f>SUM(J17:M17)</f>
        <v>20</v>
      </c>
      <c r="J17" s="29">
        <f t="shared" si="38"/>
        <v>10</v>
      </c>
      <c r="K17" s="29">
        <f t="shared" si="27"/>
        <v>0</v>
      </c>
      <c r="L17" s="29">
        <f t="shared" si="27"/>
        <v>10</v>
      </c>
      <c r="M17" s="29">
        <f t="shared" si="27"/>
        <v>0</v>
      </c>
      <c r="N17" s="29">
        <f t="shared" si="28"/>
        <v>52</v>
      </c>
      <c r="O17" s="30"/>
      <c r="P17" s="30"/>
      <c r="Q17" s="30"/>
      <c r="R17" s="30"/>
      <c r="S17" s="30"/>
      <c r="T17" s="28">
        <f>SUM(O17:S17)/36</f>
        <v>0</v>
      </c>
      <c r="U17" s="30">
        <v>10</v>
      </c>
      <c r="V17" s="30"/>
      <c r="W17" s="30">
        <v>10</v>
      </c>
      <c r="X17" s="30"/>
      <c r="Y17" s="30">
        <v>52</v>
      </c>
      <c r="Z17" s="28">
        <f>SUM(U17:Y17)/36</f>
        <v>2</v>
      </c>
      <c r="AA17" s="30"/>
      <c r="AB17" s="30"/>
      <c r="AC17" s="30"/>
      <c r="AD17" s="30"/>
      <c r="AE17" s="30"/>
      <c r="AF17" s="28">
        <f>SUM(AA17:AE17)/36</f>
        <v>0</v>
      </c>
      <c r="AG17" s="30"/>
      <c r="AH17" s="30"/>
      <c r="AI17" s="30"/>
      <c r="AJ17" s="30"/>
      <c r="AK17" s="30"/>
      <c r="AL17" s="28">
        <f>SUM(AG17:AK17)/36</f>
        <v>0</v>
      </c>
      <c r="AM17" s="30"/>
      <c r="AN17" s="30"/>
      <c r="AO17" s="30"/>
      <c r="AP17" s="30"/>
      <c r="AQ17" s="30"/>
      <c r="AR17" s="28">
        <f>SUM(AM17:AQ17)/36</f>
        <v>0</v>
      </c>
      <c r="AS17" s="30"/>
      <c r="AT17" s="30"/>
      <c r="AU17" s="30"/>
      <c r="AV17" s="30"/>
      <c r="AW17" s="30"/>
      <c r="AX17" s="28">
        <f>SUM(AS17:AW17)/36</f>
        <v>0</v>
      </c>
      <c r="AY17" s="30"/>
      <c r="AZ17" s="30"/>
      <c r="BA17" s="30"/>
      <c r="BB17" s="30"/>
      <c r="BC17" s="30"/>
      <c r="BD17" s="28">
        <f>SUM(AY17:BC17)/36</f>
        <v>0</v>
      </c>
      <c r="BE17" s="30"/>
      <c r="BF17" s="30"/>
      <c r="BG17" s="30"/>
      <c r="BH17" s="30"/>
      <c r="BI17" s="30"/>
      <c r="BJ17" s="28">
        <f>SUM(BE17:BI17)/36</f>
        <v>0</v>
      </c>
      <c r="BK17" s="30"/>
      <c r="BL17" s="30"/>
      <c r="BM17" s="30"/>
      <c r="BN17" s="30"/>
      <c r="BO17" s="30"/>
      <c r="BP17" s="28">
        <f>SUM(BK17:BO17)/36</f>
        <v>0</v>
      </c>
      <c r="BQ17" s="30"/>
      <c r="BR17" s="30"/>
      <c r="BS17" s="30"/>
      <c r="BT17" s="30"/>
      <c r="BU17" s="30"/>
      <c r="BV17" s="28">
        <f>SUM(BQ17:BU17)/36</f>
        <v>0</v>
      </c>
    </row>
    <row r="18" spans="1:74" ht="21" customHeight="1" x14ac:dyDescent="0.15">
      <c r="A18" s="24" t="s">
        <v>42</v>
      </c>
      <c r="B18" s="31" t="s">
        <v>139</v>
      </c>
      <c r="C18" s="26">
        <v>2</v>
      </c>
      <c r="D18" s="27">
        <v>1</v>
      </c>
      <c r="E18" s="27"/>
      <c r="F18" s="27"/>
      <c r="G18" s="28">
        <f t="shared" si="24"/>
        <v>5</v>
      </c>
      <c r="H18" s="28">
        <f>N18+I18</f>
        <v>180</v>
      </c>
      <c r="I18" s="29">
        <f>SUM(J18:M18)</f>
        <v>53</v>
      </c>
      <c r="J18" s="29">
        <f t="shared" si="38"/>
        <v>8</v>
      </c>
      <c r="K18" s="29">
        <f t="shared" si="27"/>
        <v>8</v>
      </c>
      <c r="L18" s="29">
        <f t="shared" si="27"/>
        <v>10</v>
      </c>
      <c r="M18" s="29">
        <f t="shared" si="27"/>
        <v>27</v>
      </c>
      <c r="N18" s="29">
        <f t="shared" si="28"/>
        <v>127</v>
      </c>
      <c r="O18" s="30">
        <v>4</v>
      </c>
      <c r="P18" s="30">
        <v>8</v>
      </c>
      <c r="Q18" s="30"/>
      <c r="R18" s="30"/>
      <c r="S18" s="30">
        <v>60</v>
      </c>
      <c r="T18" s="28">
        <f>SUM(O18:S18)/36</f>
        <v>2</v>
      </c>
      <c r="U18" s="30">
        <v>4</v>
      </c>
      <c r="V18" s="30"/>
      <c r="W18" s="30">
        <v>10</v>
      </c>
      <c r="X18" s="30">
        <v>27</v>
      </c>
      <c r="Y18" s="30">
        <v>67</v>
      </c>
      <c r="Z18" s="28">
        <f>SUM(U18:Y18)/36</f>
        <v>3</v>
      </c>
      <c r="AA18" s="30"/>
      <c r="AB18" s="30"/>
      <c r="AC18" s="30"/>
      <c r="AD18" s="30"/>
      <c r="AE18" s="30"/>
      <c r="AF18" s="28">
        <f>SUM(AA18:AE18)/36</f>
        <v>0</v>
      </c>
      <c r="AG18" s="30"/>
      <c r="AH18" s="30"/>
      <c r="AI18" s="30"/>
      <c r="AJ18" s="30"/>
      <c r="AK18" s="30"/>
      <c r="AL18" s="28">
        <f>SUM(AG18:AK18)/36</f>
        <v>0</v>
      </c>
      <c r="AM18" s="30"/>
      <c r="AN18" s="30"/>
      <c r="AO18" s="30"/>
      <c r="AP18" s="30"/>
      <c r="AQ18" s="30"/>
      <c r="AR18" s="28">
        <f>SUM(AM18:AQ18)/36</f>
        <v>0</v>
      </c>
      <c r="AS18" s="30"/>
      <c r="AT18" s="30"/>
      <c r="AU18" s="30"/>
      <c r="AV18" s="30"/>
      <c r="AW18" s="30"/>
      <c r="AX18" s="28">
        <f>SUM(AS18:AW18)/36</f>
        <v>0</v>
      </c>
      <c r="AY18" s="30"/>
      <c r="AZ18" s="30"/>
      <c r="BA18" s="30"/>
      <c r="BB18" s="30"/>
      <c r="BC18" s="30"/>
      <c r="BD18" s="28">
        <f>SUM(AY18:BC18)/36</f>
        <v>0</v>
      </c>
      <c r="BE18" s="30"/>
      <c r="BF18" s="30"/>
      <c r="BG18" s="30"/>
      <c r="BH18" s="30"/>
      <c r="BI18" s="30"/>
      <c r="BJ18" s="28">
        <f>SUM(BE18:BI18)/36</f>
        <v>0</v>
      </c>
      <c r="BK18" s="30"/>
      <c r="BL18" s="30"/>
      <c r="BM18" s="30"/>
      <c r="BN18" s="30"/>
      <c r="BO18" s="30"/>
      <c r="BP18" s="28">
        <f>SUM(BK18:BO18)/36</f>
        <v>0</v>
      </c>
      <c r="BQ18" s="30"/>
      <c r="BR18" s="30"/>
      <c r="BS18" s="30"/>
      <c r="BT18" s="30"/>
      <c r="BU18" s="30"/>
      <c r="BV18" s="28">
        <f>SUM(BQ18:BU18)/36</f>
        <v>0</v>
      </c>
    </row>
    <row r="19" spans="1:74" ht="21" customHeight="1" x14ac:dyDescent="0.15">
      <c r="A19" s="24" t="s">
        <v>43</v>
      </c>
      <c r="B19" s="31" t="s">
        <v>140</v>
      </c>
      <c r="C19" s="26"/>
      <c r="D19" s="27" t="s">
        <v>141</v>
      </c>
      <c r="E19" s="27"/>
      <c r="F19" s="27"/>
      <c r="G19" s="28">
        <f t="shared" si="24"/>
        <v>2</v>
      </c>
      <c r="H19" s="28">
        <f t="shared" si="25"/>
        <v>72</v>
      </c>
      <c r="I19" s="29">
        <f t="shared" si="26"/>
        <v>20</v>
      </c>
      <c r="J19" s="29">
        <f t="shared" si="38"/>
        <v>0</v>
      </c>
      <c r="K19" s="29">
        <f t="shared" si="27"/>
        <v>20</v>
      </c>
      <c r="L19" s="29">
        <f t="shared" si="27"/>
        <v>0</v>
      </c>
      <c r="M19" s="29">
        <f t="shared" si="27"/>
        <v>0</v>
      </c>
      <c r="N19" s="29">
        <f t="shared" si="28"/>
        <v>52</v>
      </c>
      <c r="O19" s="30"/>
      <c r="P19" s="30">
        <v>10</v>
      </c>
      <c r="Q19" s="30"/>
      <c r="R19" s="30"/>
      <c r="S19" s="30">
        <v>26</v>
      </c>
      <c r="T19" s="28">
        <f t="shared" si="5"/>
        <v>1</v>
      </c>
      <c r="U19" s="30"/>
      <c r="V19" s="30">
        <v>10</v>
      </c>
      <c r="W19" s="30"/>
      <c r="X19" s="30"/>
      <c r="Y19" s="30">
        <v>26</v>
      </c>
      <c r="Z19" s="28">
        <f t="shared" si="29"/>
        <v>1</v>
      </c>
      <c r="AA19" s="30"/>
      <c r="AB19" s="30"/>
      <c r="AC19" s="30"/>
      <c r="AD19" s="30"/>
      <c r="AE19" s="30"/>
      <c r="AF19" s="28">
        <f t="shared" si="30"/>
        <v>0</v>
      </c>
      <c r="AG19" s="30"/>
      <c r="AH19" s="30"/>
      <c r="AI19" s="30"/>
      <c r="AJ19" s="30"/>
      <c r="AK19" s="30"/>
      <c r="AL19" s="28">
        <f t="shared" si="31"/>
        <v>0</v>
      </c>
      <c r="AM19" s="30"/>
      <c r="AN19" s="30"/>
      <c r="AO19" s="30"/>
      <c r="AP19" s="30"/>
      <c r="AQ19" s="30"/>
      <c r="AR19" s="28">
        <f t="shared" ref="AR19:AR29" si="39">SUM(AM19:AQ19)/36</f>
        <v>0</v>
      </c>
      <c r="AS19" s="30"/>
      <c r="AT19" s="30"/>
      <c r="AU19" s="30"/>
      <c r="AV19" s="30"/>
      <c r="AW19" s="30"/>
      <c r="AX19" s="28">
        <f t="shared" ref="AX19:AX29" si="40">SUM(AS19:AW19)/36</f>
        <v>0</v>
      </c>
      <c r="AY19" s="30"/>
      <c r="AZ19" s="30"/>
      <c r="BA19" s="30"/>
      <c r="BB19" s="30"/>
      <c r="BC19" s="30"/>
      <c r="BD19" s="28">
        <f t="shared" si="34"/>
        <v>0</v>
      </c>
      <c r="BE19" s="30"/>
      <c r="BF19" s="30"/>
      <c r="BG19" s="30"/>
      <c r="BH19" s="30"/>
      <c r="BI19" s="30"/>
      <c r="BJ19" s="28">
        <f t="shared" si="35"/>
        <v>0</v>
      </c>
      <c r="BK19" s="30"/>
      <c r="BL19" s="30"/>
      <c r="BM19" s="30"/>
      <c r="BN19" s="30"/>
      <c r="BO19" s="30"/>
      <c r="BP19" s="28">
        <f t="shared" si="36"/>
        <v>0</v>
      </c>
      <c r="BQ19" s="30"/>
      <c r="BR19" s="30"/>
      <c r="BS19" s="30"/>
      <c r="BT19" s="30"/>
      <c r="BU19" s="30"/>
      <c r="BV19" s="28">
        <f t="shared" si="37"/>
        <v>0</v>
      </c>
    </row>
    <row r="20" spans="1:74" ht="21" customHeight="1" x14ac:dyDescent="0.15">
      <c r="A20" s="24" t="s">
        <v>44</v>
      </c>
      <c r="B20" s="31" t="s">
        <v>143</v>
      </c>
      <c r="C20" s="26">
        <v>3</v>
      </c>
      <c r="D20" s="27"/>
      <c r="E20" s="27"/>
      <c r="F20" s="27"/>
      <c r="G20" s="28">
        <f t="shared" ref="G20:G21" si="41">T20+Z20+AF20+AL20+AR20+AX20+BD20+BJ20+BP20+BV20</f>
        <v>3</v>
      </c>
      <c r="H20" s="28">
        <f t="shared" ref="H20:H21" si="42">N20+I20</f>
        <v>108</v>
      </c>
      <c r="I20" s="214">
        <f t="shared" ref="I20:I21" si="43">SUM(J20:M20)</f>
        <v>47</v>
      </c>
      <c r="J20" s="214">
        <f t="shared" ref="J20:J21" si="44">O20+U20+AA20+AG20+AM20+AS20+AY20+BE20+BK20+BQ20</f>
        <v>12</v>
      </c>
      <c r="K20" s="214">
        <f t="shared" ref="K20:K21" si="45">P20+V20+AB20+AH20+AN20+AT20+AZ20+BF20+BL20+BR20</f>
        <v>0</v>
      </c>
      <c r="L20" s="214">
        <f t="shared" ref="L20:L21" si="46">Q20+W20+AC20+AI20+AO20+AU20+BA20+BG20+BM20+BS20</f>
        <v>8</v>
      </c>
      <c r="M20" s="214">
        <f t="shared" ref="M20:M21" si="47">R20+X20+AD20+AJ20+AP20+AV20+BB20+BH20+BN20+BT20</f>
        <v>27</v>
      </c>
      <c r="N20" s="214">
        <f t="shared" ref="N20:N21" si="48">S20+Y20+AE20+AK20+AQ20+AW20+BC20+BI20++BO20+BU20</f>
        <v>61</v>
      </c>
      <c r="O20" s="30"/>
      <c r="P20" s="30"/>
      <c r="Q20" s="30"/>
      <c r="R20" s="30"/>
      <c r="S20" s="30"/>
      <c r="T20" s="28">
        <f t="shared" ref="T20:T21" si="49">SUM(O20:S20)/36</f>
        <v>0</v>
      </c>
      <c r="U20" s="30"/>
      <c r="V20" s="30"/>
      <c r="W20" s="30"/>
      <c r="X20" s="30"/>
      <c r="Y20" s="30"/>
      <c r="Z20" s="28">
        <f t="shared" ref="Z20:Z21" si="50">SUM(U20:Y20)/36</f>
        <v>0</v>
      </c>
      <c r="AA20" s="30">
        <v>12</v>
      </c>
      <c r="AB20" s="30"/>
      <c r="AC20" s="30">
        <v>8</v>
      </c>
      <c r="AD20" s="30">
        <v>27</v>
      </c>
      <c r="AE20" s="30">
        <v>61</v>
      </c>
      <c r="AF20" s="28">
        <f t="shared" ref="AF20:AF21" si="51">SUM(AA20:AE20)/36</f>
        <v>3</v>
      </c>
      <c r="AG20" s="30"/>
      <c r="AH20" s="30"/>
      <c r="AI20" s="30"/>
      <c r="AJ20" s="30"/>
      <c r="AK20" s="30"/>
      <c r="AL20" s="28">
        <f t="shared" ref="AL20:AL21" si="52">SUM(AG20:AK20)/36</f>
        <v>0</v>
      </c>
      <c r="AM20" s="30"/>
      <c r="AN20" s="30"/>
      <c r="AO20" s="30"/>
      <c r="AP20" s="30"/>
      <c r="AQ20" s="30"/>
      <c r="AR20" s="28">
        <f t="shared" ref="AR20:AR21" si="53">SUM(AM20:AQ20)/36</f>
        <v>0</v>
      </c>
      <c r="AS20" s="30"/>
      <c r="AT20" s="30"/>
      <c r="AU20" s="30"/>
      <c r="AV20" s="30"/>
      <c r="AW20" s="30"/>
      <c r="AX20" s="28">
        <f t="shared" ref="AX20:AX21" si="54">SUM(AS20:AW20)/36</f>
        <v>0</v>
      </c>
      <c r="AY20" s="30"/>
      <c r="AZ20" s="30"/>
      <c r="BA20" s="30"/>
      <c r="BB20" s="30"/>
      <c r="BC20" s="30"/>
      <c r="BD20" s="28">
        <f t="shared" ref="BD20:BD21" si="55">SUM(AY20:BC20)/36</f>
        <v>0</v>
      </c>
      <c r="BE20" s="30"/>
      <c r="BF20" s="30"/>
      <c r="BG20" s="30"/>
      <c r="BH20" s="30"/>
      <c r="BI20" s="30"/>
      <c r="BJ20" s="28">
        <f t="shared" ref="BJ20:BJ21" si="56">SUM(BE20:BI20)/36</f>
        <v>0</v>
      </c>
      <c r="BK20" s="30"/>
      <c r="BL20" s="30"/>
      <c r="BM20" s="30"/>
      <c r="BN20" s="30"/>
      <c r="BO20" s="30"/>
      <c r="BP20" s="28">
        <f t="shared" ref="BP20:BP21" si="57">SUM(BK20:BO20)/36</f>
        <v>0</v>
      </c>
      <c r="BQ20" s="30"/>
      <c r="BR20" s="30"/>
      <c r="BS20" s="30"/>
      <c r="BT20" s="30"/>
      <c r="BU20" s="30"/>
      <c r="BV20" s="28">
        <f t="shared" ref="BV20:BV21" si="58">SUM(BQ20:BU20)/36</f>
        <v>0</v>
      </c>
    </row>
    <row r="21" spans="1:74" ht="21" customHeight="1" x14ac:dyDescent="0.15">
      <c r="A21" s="24" t="s">
        <v>45</v>
      </c>
      <c r="B21" s="31" t="s">
        <v>144</v>
      </c>
      <c r="C21" s="26"/>
      <c r="D21" s="27">
        <v>1</v>
      </c>
      <c r="E21" s="27"/>
      <c r="F21" s="27"/>
      <c r="G21" s="28">
        <f t="shared" si="41"/>
        <v>2</v>
      </c>
      <c r="H21" s="28">
        <f t="shared" si="42"/>
        <v>72</v>
      </c>
      <c r="I21" s="214">
        <f t="shared" si="43"/>
        <v>16</v>
      </c>
      <c r="J21" s="214">
        <f t="shared" si="44"/>
        <v>8</v>
      </c>
      <c r="K21" s="214">
        <f t="shared" si="45"/>
        <v>0</v>
      </c>
      <c r="L21" s="214">
        <f t="shared" si="46"/>
        <v>8</v>
      </c>
      <c r="M21" s="214">
        <f t="shared" si="47"/>
        <v>0</v>
      </c>
      <c r="N21" s="214">
        <f t="shared" si="48"/>
        <v>56</v>
      </c>
      <c r="O21" s="30">
        <v>8</v>
      </c>
      <c r="P21" s="30"/>
      <c r="Q21" s="30">
        <v>8</v>
      </c>
      <c r="R21" s="30"/>
      <c r="S21" s="30">
        <v>56</v>
      </c>
      <c r="T21" s="28">
        <f t="shared" si="49"/>
        <v>2</v>
      </c>
      <c r="U21" s="30"/>
      <c r="V21" s="30"/>
      <c r="W21" s="30"/>
      <c r="X21" s="30"/>
      <c r="Y21" s="30"/>
      <c r="Z21" s="28">
        <f t="shared" si="50"/>
        <v>0</v>
      </c>
      <c r="AA21" s="30"/>
      <c r="AB21" s="30"/>
      <c r="AC21" s="30"/>
      <c r="AD21" s="30"/>
      <c r="AE21" s="30"/>
      <c r="AF21" s="28">
        <f t="shared" si="51"/>
        <v>0</v>
      </c>
      <c r="AG21" s="30"/>
      <c r="AH21" s="30"/>
      <c r="AI21" s="30"/>
      <c r="AJ21" s="30"/>
      <c r="AK21" s="30"/>
      <c r="AL21" s="28">
        <f t="shared" si="52"/>
        <v>0</v>
      </c>
      <c r="AM21" s="30"/>
      <c r="AN21" s="30"/>
      <c r="AO21" s="30"/>
      <c r="AP21" s="30"/>
      <c r="AQ21" s="30"/>
      <c r="AR21" s="28">
        <f t="shared" si="53"/>
        <v>0</v>
      </c>
      <c r="AS21" s="30"/>
      <c r="AT21" s="30"/>
      <c r="AU21" s="30"/>
      <c r="AV21" s="30"/>
      <c r="AW21" s="30"/>
      <c r="AX21" s="28">
        <f t="shared" si="54"/>
        <v>0</v>
      </c>
      <c r="AY21" s="30"/>
      <c r="AZ21" s="30"/>
      <c r="BA21" s="30"/>
      <c r="BB21" s="30"/>
      <c r="BC21" s="30"/>
      <c r="BD21" s="28">
        <f t="shared" si="55"/>
        <v>0</v>
      </c>
      <c r="BE21" s="30"/>
      <c r="BF21" s="30"/>
      <c r="BG21" s="30"/>
      <c r="BH21" s="30"/>
      <c r="BI21" s="30"/>
      <c r="BJ21" s="28">
        <f t="shared" si="56"/>
        <v>0</v>
      </c>
      <c r="BK21" s="30"/>
      <c r="BL21" s="30"/>
      <c r="BM21" s="30"/>
      <c r="BN21" s="30"/>
      <c r="BO21" s="30"/>
      <c r="BP21" s="28">
        <f t="shared" si="57"/>
        <v>0</v>
      </c>
      <c r="BQ21" s="30"/>
      <c r="BR21" s="30"/>
      <c r="BS21" s="30"/>
      <c r="BT21" s="30"/>
      <c r="BU21" s="30"/>
      <c r="BV21" s="28">
        <f t="shared" si="58"/>
        <v>0</v>
      </c>
    </row>
    <row r="22" spans="1:74" ht="21" customHeight="1" x14ac:dyDescent="0.15">
      <c r="A22" s="24" t="s">
        <v>46</v>
      </c>
      <c r="B22" s="31" t="s">
        <v>145</v>
      </c>
      <c r="C22" s="26"/>
      <c r="D22" s="27">
        <v>2</v>
      </c>
      <c r="E22" s="27"/>
      <c r="F22" s="27"/>
      <c r="G22" s="28">
        <f t="shared" si="24"/>
        <v>2</v>
      </c>
      <c r="H22" s="28">
        <f t="shared" si="25"/>
        <v>72</v>
      </c>
      <c r="I22" s="29">
        <f t="shared" si="26"/>
        <v>18</v>
      </c>
      <c r="J22" s="29">
        <f t="shared" si="38"/>
        <v>8</v>
      </c>
      <c r="K22" s="29">
        <f t="shared" si="27"/>
        <v>0</v>
      </c>
      <c r="L22" s="29">
        <f t="shared" si="27"/>
        <v>10</v>
      </c>
      <c r="M22" s="29">
        <f t="shared" si="27"/>
        <v>0</v>
      </c>
      <c r="N22" s="29">
        <f t="shared" si="28"/>
        <v>54</v>
      </c>
      <c r="O22" s="30"/>
      <c r="P22" s="30"/>
      <c r="Q22" s="30"/>
      <c r="R22" s="30"/>
      <c r="S22" s="30"/>
      <c r="T22" s="28">
        <f t="shared" si="5"/>
        <v>0</v>
      </c>
      <c r="U22" s="30">
        <v>8</v>
      </c>
      <c r="V22" s="30"/>
      <c r="W22" s="30">
        <v>10</v>
      </c>
      <c r="X22" s="30"/>
      <c r="Y22" s="30">
        <v>54</v>
      </c>
      <c r="Z22" s="28">
        <f t="shared" si="29"/>
        <v>2</v>
      </c>
      <c r="AA22" s="30"/>
      <c r="AB22" s="30"/>
      <c r="AC22" s="30"/>
      <c r="AD22" s="30"/>
      <c r="AE22" s="30"/>
      <c r="AF22" s="28">
        <f t="shared" si="30"/>
        <v>0</v>
      </c>
      <c r="AG22" s="30"/>
      <c r="AH22" s="30"/>
      <c r="AI22" s="30"/>
      <c r="AJ22" s="30"/>
      <c r="AK22" s="30"/>
      <c r="AL22" s="28">
        <f t="shared" si="31"/>
        <v>0</v>
      </c>
      <c r="AM22" s="30"/>
      <c r="AN22" s="30"/>
      <c r="AO22" s="30"/>
      <c r="AP22" s="30"/>
      <c r="AQ22" s="30"/>
      <c r="AR22" s="28">
        <f t="shared" si="39"/>
        <v>0</v>
      </c>
      <c r="AS22" s="30"/>
      <c r="AT22" s="30"/>
      <c r="AU22" s="30"/>
      <c r="AV22" s="30"/>
      <c r="AW22" s="30"/>
      <c r="AX22" s="28">
        <f t="shared" si="40"/>
        <v>0</v>
      </c>
      <c r="AY22" s="30"/>
      <c r="AZ22" s="30"/>
      <c r="BA22" s="30"/>
      <c r="BB22" s="30"/>
      <c r="BC22" s="30"/>
      <c r="BD22" s="28">
        <f t="shared" si="34"/>
        <v>0</v>
      </c>
      <c r="BE22" s="30"/>
      <c r="BF22" s="30"/>
      <c r="BG22" s="30"/>
      <c r="BH22" s="30"/>
      <c r="BI22" s="30"/>
      <c r="BJ22" s="28">
        <f t="shared" si="35"/>
        <v>0</v>
      </c>
      <c r="BK22" s="30"/>
      <c r="BL22" s="30"/>
      <c r="BM22" s="30"/>
      <c r="BN22" s="30"/>
      <c r="BO22" s="30"/>
      <c r="BP22" s="28">
        <f t="shared" si="36"/>
        <v>0</v>
      </c>
      <c r="BQ22" s="30"/>
      <c r="BR22" s="30"/>
      <c r="BS22" s="30"/>
      <c r="BT22" s="30"/>
      <c r="BU22" s="30"/>
      <c r="BV22" s="28">
        <f t="shared" si="37"/>
        <v>0</v>
      </c>
    </row>
    <row r="23" spans="1:74" ht="21" customHeight="1" x14ac:dyDescent="0.15">
      <c r="A23" s="24" t="s">
        <v>47</v>
      </c>
      <c r="B23" s="31" t="s">
        <v>148</v>
      </c>
      <c r="C23" s="26">
        <v>2</v>
      </c>
      <c r="D23" s="27"/>
      <c r="E23" s="27"/>
      <c r="F23" s="27"/>
      <c r="G23" s="28">
        <f t="shared" si="24"/>
        <v>2</v>
      </c>
      <c r="H23" s="28">
        <f t="shared" si="25"/>
        <v>72</v>
      </c>
      <c r="I23" s="29">
        <f t="shared" si="26"/>
        <v>43</v>
      </c>
      <c r="J23" s="29">
        <f t="shared" si="38"/>
        <v>6</v>
      </c>
      <c r="K23" s="29">
        <f t="shared" si="27"/>
        <v>0</v>
      </c>
      <c r="L23" s="29">
        <f t="shared" si="27"/>
        <v>10</v>
      </c>
      <c r="M23" s="29">
        <f t="shared" si="27"/>
        <v>27</v>
      </c>
      <c r="N23" s="29">
        <f t="shared" si="28"/>
        <v>29</v>
      </c>
      <c r="O23" s="30"/>
      <c r="P23" s="30"/>
      <c r="Q23" s="30"/>
      <c r="R23" s="30"/>
      <c r="S23" s="30"/>
      <c r="T23" s="28">
        <f t="shared" si="5"/>
        <v>0</v>
      </c>
      <c r="U23" s="30">
        <v>6</v>
      </c>
      <c r="V23" s="30"/>
      <c r="W23" s="30">
        <v>10</v>
      </c>
      <c r="X23" s="30">
        <v>27</v>
      </c>
      <c r="Y23" s="30">
        <v>29</v>
      </c>
      <c r="Z23" s="28">
        <f t="shared" si="29"/>
        <v>2</v>
      </c>
      <c r="AA23" s="30"/>
      <c r="AB23" s="30"/>
      <c r="AC23" s="30"/>
      <c r="AD23" s="30"/>
      <c r="AE23" s="30"/>
      <c r="AF23" s="28">
        <f t="shared" si="30"/>
        <v>0</v>
      </c>
      <c r="AG23" s="30"/>
      <c r="AH23" s="30"/>
      <c r="AI23" s="30"/>
      <c r="AJ23" s="30"/>
      <c r="AK23" s="30"/>
      <c r="AL23" s="28">
        <f t="shared" si="31"/>
        <v>0</v>
      </c>
      <c r="AM23" s="30"/>
      <c r="AN23" s="30"/>
      <c r="AO23" s="30"/>
      <c r="AP23" s="30"/>
      <c r="AQ23" s="30"/>
      <c r="AR23" s="28">
        <f t="shared" si="39"/>
        <v>0</v>
      </c>
      <c r="AS23" s="30"/>
      <c r="AT23" s="30"/>
      <c r="AU23" s="30"/>
      <c r="AV23" s="30"/>
      <c r="AW23" s="30"/>
      <c r="AX23" s="28">
        <f t="shared" si="40"/>
        <v>0</v>
      </c>
      <c r="AY23" s="30"/>
      <c r="AZ23" s="30"/>
      <c r="BA23" s="30"/>
      <c r="BB23" s="30"/>
      <c r="BC23" s="30"/>
      <c r="BD23" s="28">
        <f t="shared" si="34"/>
        <v>0</v>
      </c>
      <c r="BE23" s="30"/>
      <c r="BF23" s="30"/>
      <c r="BG23" s="30"/>
      <c r="BH23" s="30"/>
      <c r="BI23" s="30"/>
      <c r="BJ23" s="28">
        <f t="shared" si="35"/>
        <v>0</v>
      </c>
      <c r="BK23" s="30"/>
      <c r="BL23" s="30"/>
      <c r="BM23" s="30"/>
      <c r="BN23" s="30"/>
      <c r="BO23" s="30"/>
      <c r="BP23" s="28">
        <f t="shared" si="36"/>
        <v>0</v>
      </c>
      <c r="BQ23" s="30"/>
      <c r="BR23" s="30"/>
      <c r="BS23" s="30"/>
      <c r="BT23" s="30"/>
      <c r="BU23" s="30"/>
      <c r="BV23" s="28">
        <f t="shared" si="37"/>
        <v>0</v>
      </c>
    </row>
    <row r="24" spans="1:74" ht="21" customHeight="1" x14ac:dyDescent="0.15">
      <c r="A24" s="24" t="s">
        <v>48</v>
      </c>
      <c r="B24" s="31" t="s">
        <v>149</v>
      </c>
      <c r="C24" s="26"/>
      <c r="D24" s="27">
        <v>3</v>
      </c>
      <c r="E24" s="27"/>
      <c r="F24" s="27"/>
      <c r="G24" s="28">
        <f t="shared" si="24"/>
        <v>2</v>
      </c>
      <c r="H24" s="28">
        <f t="shared" si="25"/>
        <v>72</v>
      </c>
      <c r="I24" s="29">
        <f t="shared" si="26"/>
        <v>20</v>
      </c>
      <c r="J24" s="29">
        <f t="shared" si="38"/>
        <v>6</v>
      </c>
      <c r="K24" s="29">
        <f t="shared" si="27"/>
        <v>0</v>
      </c>
      <c r="L24" s="29">
        <f t="shared" si="27"/>
        <v>14</v>
      </c>
      <c r="M24" s="29">
        <f t="shared" si="27"/>
        <v>0</v>
      </c>
      <c r="N24" s="29">
        <f t="shared" si="28"/>
        <v>52</v>
      </c>
      <c r="O24" s="30"/>
      <c r="P24" s="30"/>
      <c r="Q24" s="30"/>
      <c r="R24" s="30"/>
      <c r="S24" s="30"/>
      <c r="T24" s="28">
        <f t="shared" si="5"/>
        <v>0</v>
      </c>
      <c r="U24" s="30"/>
      <c r="V24" s="30"/>
      <c r="W24" s="30"/>
      <c r="X24" s="30"/>
      <c r="Y24" s="30"/>
      <c r="Z24" s="28">
        <f t="shared" si="29"/>
        <v>0</v>
      </c>
      <c r="AA24" s="30">
        <v>6</v>
      </c>
      <c r="AB24" s="30"/>
      <c r="AC24" s="30">
        <v>14</v>
      </c>
      <c r="AD24" s="30"/>
      <c r="AE24" s="30">
        <v>52</v>
      </c>
      <c r="AF24" s="28">
        <f t="shared" si="30"/>
        <v>2</v>
      </c>
      <c r="AG24" s="30"/>
      <c r="AH24" s="30"/>
      <c r="AI24" s="30"/>
      <c r="AJ24" s="30"/>
      <c r="AK24" s="30"/>
      <c r="AL24" s="28">
        <f t="shared" si="31"/>
        <v>0</v>
      </c>
      <c r="AM24" s="30"/>
      <c r="AN24" s="30"/>
      <c r="AO24" s="30"/>
      <c r="AP24" s="30"/>
      <c r="AQ24" s="30"/>
      <c r="AR24" s="28">
        <f t="shared" si="39"/>
        <v>0</v>
      </c>
      <c r="AS24" s="30"/>
      <c r="AT24" s="30"/>
      <c r="AU24" s="30"/>
      <c r="AV24" s="30"/>
      <c r="AW24" s="30"/>
      <c r="AX24" s="28">
        <f t="shared" si="40"/>
        <v>0</v>
      </c>
      <c r="AY24" s="30"/>
      <c r="AZ24" s="30"/>
      <c r="BA24" s="30"/>
      <c r="BB24" s="30"/>
      <c r="BC24" s="30"/>
      <c r="BD24" s="28">
        <f t="shared" si="34"/>
        <v>0</v>
      </c>
      <c r="BE24" s="30"/>
      <c r="BF24" s="30"/>
      <c r="BG24" s="30"/>
      <c r="BH24" s="30"/>
      <c r="BI24" s="30"/>
      <c r="BJ24" s="28">
        <f t="shared" si="35"/>
        <v>0</v>
      </c>
      <c r="BK24" s="30"/>
      <c r="BL24" s="30"/>
      <c r="BM24" s="30"/>
      <c r="BN24" s="30"/>
      <c r="BO24" s="30"/>
      <c r="BP24" s="28">
        <f t="shared" si="36"/>
        <v>0</v>
      </c>
      <c r="BQ24" s="30"/>
      <c r="BR24" s="30"/>
      <c r="BS24" s="30"/>
      <c r="BT24" s="30"/>
      <c r="BU24" s="30"/>
      <c r="BV24" s="28">
        <f t="shared" si="37"/>
        <v>0</v>
      </c>
    </row>
    <row r="25" spans="1:74" ht="21" customHeight="1" x14ac:dyDescent="0.15">
      <c r="A25" s="24" t="s">
        <v>49</v>
      </c>
      <c r="B25" s="31" t="s">
        <v>150</v>
      </c>
      <c r="C25" s="26">
        <v>2</v>
      </c>
      <c r="D25" s="27">
        <v>1</v>
      </c>
      <c r="E25" s="27"/>
      <c r="F25" s="27">
        <v>1</v>
      </c>
      <c r="G25" s="28">
        <f t="shared" si="24"/>
        <v>6</v>
      </c>
      <c r="H25" s="28">
        <f t="shared" si="25"/>
        <v>216</v>
      </c>
      <c r="I25" s="29">
        <f t="shared" si="26"/>
        <v>81</v>
      </c>
      <c r="J25" s="29">
        <f t="shared" si="38"/>
        <v>26</v>
      </c>
      <c r="K25" s="29">
        <f t="shared" si="27"/>
        <v>0</v>
      </c>
      <c r="L25" s="29">
        <f t="shared" si="27"/>
        <v>28</v>
      </c>
      <c r="M25" s="29">
        <f t="shared" si="27"/>
        <v>27</v>
      </c>
      <c r="N25" s="29">
        <f t="shared" si="28"/>
        <v>135</v>
      </c>
      <c r="O25" s="30">
        <v>12</v>
      </c>
      <c r="P25" s="30"/>
      <c r="Q25" s="30">
        <v>12</v>
      </c>
      <c r="R25" s="30"/>
      <c r="S25" s="30">
        <v>48</v>
      </c>
      <c r="T25" s="28">
        <f t="shared" si="5"/>
        <v>2</v>
      </c>
      <c r="U25" s="30">
        <v>14</v>
      </c>
      <c r="V25" s="30"/>
      <c r="W25" s="30">
        <v>16</v>
      </c>
      <c r="X25" s="30">
        <v>27</v>
      </c>
      <c r="Y25" s="30">
        <v>87</v>
      </c>
      <c r="Z25" s="28">
        <f t="shared" si="29"/>
        <v>4</v>
      </c>
      <c r="AA25" s="30"/>
      <c r="AB25" s="30"/>
      <c r="AC25" s="30"/>
      <c r="AD25" s="30"/>
      <c r="AE25" s="30"/>
      <c r="AF25" s="28">
        <f t="shared" si="30"/>
        <v>0</v>
      </c>
      <c r="AG25" s="30"/>
      <c r="AH25" s="30"/>
      <c r="AI25" s="30"/>
      <c r="AJ25" s="30"/>
      <c r="AK25" s="30"/>
      <c r="AL25" s="28">
        <f t="shared" si="31"/>
        <v>0</v>
      </c>
      <c r="AM25" s="30"/>
      <c r="AN25" s="30"/>
      <c r="AO25" s="30"/>
      <c r="AP25" s="30"/>
      <c r="AQ25" s="30"/>
      <c r="AR25" s="28">
        <f t="shared" si="39"/>
        <v>0</v>
      </c>
      <c r="AS25" s="30"/>
      <c r="AT25" s="30"/>
      <c r="AU25" s="30"/>
      <c r="AV25" s="30"/>
      <c r="AW25" s="30"/>
      <c r="AX25" s="28">
        <f t="shared" si="40"/>
        <v>0</v>
      </c>
      <c r="AY25" s="30"/>
      <c r="AZ25" s="30"/>
      <c r="BA25" s="30"/>
      <c r="BB25" s="30"/>
      <c r="BC25" s="30"/>
      <c r="BD25" s="28">
        <f t="shared" si="34"/>
        <v>0</v>
      </c>
      <c r="BE25" s="30"/>
      <c r="BF25" s="30"/>
      <c r="BG25" s="30"/>
      <c r="BH25" s="30"/>
      <c r="BI25" s="30"/>
      <c r="BJ25" s="28">
        <f t="shared" si="35"/>
        <v>0</v>
      </c>
      <c r="BK25" s="30"/>
      <c r="BL25" s="30"/>
      <c r="BM25" s="30"/>
      <c r="BN25" s="30"/>
      <c r="BO25" s="30"/>
      <c r="BP25" s="28">
        <f t="shared" si="36"/>
        <v>0</v>
      </c>
      <c r="BQ25" s="30"/>
      <c r="BR25" s="30"/>
      <c r="BS25" s="30"/>
      <c r="BT25" s="30"/>
      <c r="BU25" s="30"/>
      <c r="BV25" s="28">
        <f t="shared" si="37"/>
        <v>0</v>
      </c>
    </row>
    <row r="26" spans="1:74" ht="24.75" customHeight="1" x14ac:dyDescent="0.15">
      <c r="A26" s="24" t="s">
        <v>50</v>
      </c>
      <c r="B26" s="31" t="s">
        <v>151</v>
      </c>
      <c r="C26" s="26">
        <v>2</v>
      </c>
      <c r="D26" s="27">
        <v>1</v>
      </c>
      <c r="E26" s="27"/>
      <c r="F26" s="27">
        <v>2</v>
      </c>
      <c r="G26" s="28">
        <f t="shared" si="24"/>
        <v>5</v>
      </c>
      <c r="H26" s="28">
        <f t="shared" si="25"/>
        <v>180</v>
      </c>
      <c r="I26" s="29">
        <f t="shared" si="26"/>
        <v>81</v>
      </c>
      <c r="J26" s="29">
        <f t="shared" si="38"/>
        <v>30</v>
      </c>
      <c r="K26" s="29">
        <f t="shared" si="27"/>
        <v>0</v>
      </c>
      <c r="L26" s="29">
        <f t="shared" si="27"/>
        <v>24</v>
      </c>
      <c r="M26" s="29">
        <f t="shared" si="27"/>
        <v>27</v>
      </c>
      <c r="N26" s="29">
        <f t="shared" si="28"/>
        <v>99</v>
      </c>
      <c r="O26" s="30">
        <v>16</v>
      </c>
      <c r="P26" s="30"/>
      <c r="Q26" s="30">
        <v>10</v>
      </c>
      <c r="R26" s="30"/>
      <c r="S26" s="30">
        <v>46</v>
      </c>
      <c r="T26" s="28">
        <f t="shared" si="5"/>
        <v>2</v>
      </c>
      <c r="U26" s="30">
        <v>14</v>
      </c>
      <c r="V26" s="30"/>
      <c r="W26" s="30">
        <v>14</v>
      </c>
      <c r="X26" s="30">
        <v>27</v>
      </c>
      <c r="Y26" s="30">
        <v>53</v>
      </c>
      <c r="Z26" s="28">
        <f t="shared" si="29"/>
        <v>3</v>
      </c>
      <c r="AA26" s="30"/>
      <c r="AB26" s="30"/>
      <c r="AC26" s="30"/>
      <c r="AD26" s="30"/>
      <c r="AE26" s="30"/>
      <c r="AF26" s="28">
        <f t="shared" si="30"/>
        <v>0</v>
      </c>
      <c r="AG26" s="30"/>
      <c r="AH26" s="30"/>
      <c r="AI26" s="30"/>
      <c r="AJ26" s="30"/>
      <c r="AK26" s="30"/>
      <c r="AL26" s="28">
        <f t="shared" si="31"/>
        <v>0</v>
      </c>
      <c r="AM26" s="30"/>
      <c r="AN26" s="30"/>
      <c r="AO26" s="30"/>
      <c r="AP26" s="30"/>
      <c r="AQ26" s="30"/>
      <c r="AR26" s="28">
        <f t="shared" si="39"/>
        <v>0</v>
      </c>
      <c r="AS26" s="30"/>
      <c r="AT26" s="30"/>
      <c r="AU26" s="30"/>
      <c r="AV26" s="30"/>
      <c r="AW26" s="30"/>
      <c r="AX26" s="28">
        <f t="shared" si="40"/>
        <v>0</v>
      </c>
      <c r="AY26" s="30"/>
      <c r="AZ26" s="30"/>
      <c r="BA26" s="30"/>
      <c r="BB26" s="30"/>
      <c r="BC26" s="30"/>
      <c r="BD26" s="28">
        <f t="shared" si="34"/>
        <v>0</v>
      </c>
      <c r="BE26" s="30"/>
      <c r="BF26" s="30"/>
      <c r="BG26" s="30"/>
      <c r="BH26" s="30"/>
      <c r="BI26" s="30"/>
      <c r="BJ26" s="28">
        <f t="shared" si="35"/>
        <v>0</v>
      </c>
      <c r="BK26" s="30"/>
      <c r="BL26" s="30"/>
      <c r="BM26" s="30"/>
      <c r="BN26" s="30"/>
      <c r="BO26" s="30"/>
      <c r="BP26" s="28">
        <f t="shared" si="36"/>
        <v>0</v>
      </c>
      <c r="BQ26" s="30"/>
      <c r="BR26" s="30"/>
      <c r="BS26" s="30"/>
      <c r="BT26" s="30"/>
      <c r="BU26" s="30"/>
      <c r="BV26" s="28">
        <f t="shared" si="37"/>
        <v>0</v>
      </c>
    </row>
    <row r="27" spans="1:74" ht="25.5" customHeight="1" x14ac:dyDescent="0.15">
      <c r="A27" s="24" t="s">
        <v>51</v>
      </c>
      <c r="B27" s="31" t="s">
        <v>152</v>
      </c>
      <c r="C27" s="26">
        <v>2</v>
      </c>
      <c r="D27" s="27"/>
      <c r="E27" s="27"/>
      <c r="F27" s="27"/>
      <c r="G27" s="28">
        <f t="shared" si="24"/>
        <v>4</v>
      </c>
      <c r="H27" s="28">
        <f t="shared" si="25"/>
        <v>144</v>
      </c>
      <c r="I27" s="29">
        <f t="shared" si="26"/>
        <v>69</v>
      </c>
      <c r="J27" s="29">
        <f t="shared" si="38"/>
        <v>20</v>
      </c>
      <c r="K27" s="29">
        <f t="shared" si="27"/>
        <v>0</v>
      </c>
      <c r="L27" s="29">
        <f t="shared" si="27"/>
        <v>22</v>
      </c>
      <c r="M27" s="29">
        <f t="shared" si="27"/>
        <v>27</v>
      </c>
      <c r="N27" s="29">
        <f t="shared" si="28"/>
        <v>75</v>
      </c>
      <c r="O27" s="30">
        <v>10</v>
      </c>
      <c r="P27" s="30"/>
      <c r="Q27" s="30">
        <v>10</v>
      </c>
      <c r="R27" s="30"/>
      <c r="S27" s="30">
        <v>52</v>
      </c>
      <c r="T27" s="28">
        <f t="shared" si="5"/>
        <v>2</v>
      </c>
      <c r="U27" s="30">
        <v>10</v>
      </c>
      <c r="V27" s="30"/>
      <c r="W27" s="30">
        <v>12</v>
      </c>
      <c r="X27" s="30">
        <v>27</v>
      </c>
      <c r="Y27" s="30">
        <v>23</v>
      </c>
      <c r="Z27" s="28">
        <f t="shared" si="29"/>
        <v>2</v>
      </c>
      <c r="AA27" s="30"/>
      <c r="AB27" s="30"/>
      <c r="AC27" s="30"/>
      <c r="AD27" s="30"/>
      <c r="AE27" s="30"/>
      <c r="AF27" s="28">
        <f t="shared" si="30"/>
        <v>0</v>
      </c>
      <c r="AG27" s="30"/>
      <c r="AH27" s="30"/>
      <c r="AI27" s="30"/>
      <c r="AJ27" s="30"/>
      <c r="AK27" s="30"/>
      <c r="AL27" s="28">
        <f t="shared" si="31"/>
        <v>0</v>
      </c>
      <c r="AM27" s="30"/>
      <c r="AN27" s="30"/>
      <c r="AO27" s="30"/>
      <c r="AP27" s="30"/>
      <c r="AQ27" s="30"/>
      <c r="AR27" s="28">
        <f t="shared" si="39"/>
        <v>0</v>
      </c>
      <c r="AS27" s="30"/>
      <c r="AT27" s="30"/>
      <c r="AU27" s="30"/>
      <c r="AV27" s="30"/>
      <c r="AW27" s="30"/>
      <c r="AX27" s="28">
        <f t="shared" si="40"/>
        <v>0</v>
      </c>
      <c r="AY27" s="30"/>
      <c r="AZ27" s="30"/>
      <c r="BA27" s="30"/>
      <c r="BB27" s="30"/>
      <c r="BC27" s="30"/>
      <c r="BD27" s="28">
        <f t="shared" si="34"/>
        <v>0</v>
      </c>
      <c r="BE27" s="30"/>
      <c r="BF27" s="30"/>
      <c r="BG27" s="30"/>
      <c r="BH27" s="30"/>
      <c r="BI27" s="30"/>
      <c r="BJ27" s="28">
        <f t="shared" si="35"/>
        <v>0</v>
      </c>
      <c r="BK27" s="30"/>
      <c r="BL27" s="30"/>
      <c r="BM27" s="30"/>
      <c r="BN27" s="30"/>
      <c r="BO27" s="30"/>
      <c r="BP27" s="28">
        <f t="shared" si="36"/>
        <v>0</v>
      </c>
      <c r="BQ27" s="30"/>
      <c r="BR27" s="30"/>
      <c r="BS27" s="30"/>
      <c r="BT27" s="30"/>
      <c r="BU27" s="30"/>
      <c r="BV27" s="28">
        <f t="shared" si="37"/>
        <v>0</v>
      </c>
    </row>
    <row r="28" spans="1:74" ht="21" customHeight="1" x14ac:dyDescent="0.15">
      <c r="A28" s="24" t="s">
        <v>52</v>
      </c>
      <c r="B28" s="31" t="s">
        <v>153</v>
      </c>
      <c r="C28" s="26">
        <v>4</v>
      </c>
      <c r="D28" s="27">
        <v>3</v>
      </c>
      <c r="E28" s="27"/>
      <c r="F28" s="27">
        <v>4</v>
      </c>
      <c r="G28" s="28">
        <f t="shared" si="24"/>
        <v>6</v>
      </c>
      <c r="H28" s="28">
        <f t="shared" si="25"/>
        <v>216</v>
      </c>
      <c r="I28" s="29">
        <f t="shared" ref="I28:I29" si="59">SUM(J28:M28)</f>
        <v>83</v>
      </c>
      <c r="J28" s="29">
        <f t="shared" si="38"/>
        <v>32</v>
      </c>
      <c r="K28" s="29">
        <f t="shared" si="27"/>
        <v>0</v>
      </c>
      <c r="L28" s="29">
        <f t="shared" si="27"/>
        <v>24</v>
      </c>
      <c r="M28" s="29">
        <f t="shared" si="27"/>
        <v>27</v>
      </c>
      <c r="N28" s="29">
        <f t="shared" si="28"/>
        <v>133</v>
      </c>
      <c r="O28" s="30"/>
      <c r="P28" s="30"/>
      <c r="Q28" s="30"/>
      <c r="R28" s="30"/>
      <c r="S28" s="30"/>
      <c r="T28" s="28">
        <f t="shared" ref="T28:T29" si="60">SUM(O28:S28)/36</f>
        <v>0</v>
      </c>
      <c r="U28" s="30"/>
      <c r="V28" s="30"/>
      <c r="W28" s="30"/>
      <c r="X28" s="30"/>
      <c r="Y28" s="30"/>
      <c r="Z28" s="28">
        <f t="shared" ref="Z28:Z29" si="61">SUM(U28:Y28)/36</f>
        <v>0</v>
      </c>
      <c r="AA28" s="30">
        <v>16</v>
      </c>
      <c r="AB28" s="30"/>
      <c r="AC28" s="30">
        <v>12</v>
      </c>
      <c r="AD28" s="30"/>
      <c r="AE28" s="30">
        <v>80</v>
      </c>
      <c r="AF28" s="28">
        <f t="shared" ref="AF28:AF29" si="62">SUM(AA28:AE28)/36</f>
        <v>3</v>
      </c>
      <c r="AG28" s="30">
        <v>16</v>
      </c>
      <c r="AH28" s="30"/>
      <c r="AI28" s="30">
        <v>12</v>
      </c>
      <c r="AJ28" s="30">
        <v>27</v>
      </c>
      <c r="AK28" s="30">
        <v>53</v>
      </c>
      <c r="AL28" s="28">
        <f t="shared" si="31"/>
        <v>3</v>
      </c>
      <c r="AM28" s="30"/>
      <c r="AN28" s="30"/>
      <c r="AO28" s="30"/>
      <c r="AP28" s="30"/>
      <c r="AQ28" s="30"/>
      <c r="AR28" s="28">
        <f t="shared" si="39"/>
        <v>0</v>
      </c>
      <c r="AS28" s="30"/>
      <c r="AT28" s="30"/>
      <c r="AU28" s="30"/>
      <c r="AV28" s="30"/>
      <c r="AW28" s="30"/>
      <c r="AX28" s="28">
        <f t="shared" si="40"/>
        <v>0</v>
      </c>
      <c r="AY28" s="30"/>
      <c r="AZ28" s="30"/>
      <c r="BA28" s="30"/>
      <c r="BB28" s="30"/>
      <c r="BC28" s="30"/>
      <c r="BD28" s="28">
        <f t="shared" si="34"/>
        <v>0</v>
      </c>
      <c r="BE28" s="30"/>
      <c r="BF28" s="30"/>
      <c r="BG28" s="30"/>
      <c r="BH28" s="30"/>
      <c r="BI28" s="30"/>
      <c r="BJ28" s="28">
        <f t="shared" si="35"/>
        <v>0</v>
      </c>
      <c r="BK28" s="30"/>
      <c r="BL28" s="30"/>
      <c r="BM28" s="30"/>
      <c r="BN28" s="30"/>
      <c r="BO28" s="30"/>
      <c r="BP28" s="28">
        <f t="shared" si="36"/>
        <v>0</v>
      </c>
      <c r="BQ28" s="30"/>
      <c r="BR28" s="30"/>
      <c r="BS28" s="30"/>
      <c r="BT28" s="30"/>
      <c r="BU28" s="30"/>
      <c r="BV28" s="28">
        <f t="shared" si="37"/>
        <v>0</v>
      </c>
    </row>
    <row r="29" spans="1:74" ht="21" customHeight="1" x14ac:dyDescent="0.15">
      <c r="A29" s="24" t="s">
        <v>53</v>
      </c>
      <c r="B29" s="31" t="s">
        <v>155</v>
      </c>
      <c r="C29" s="26">
        <v>4</v>
      </c>
      <c r="D29" s="32"/>
      <c r="E29" s="27"/>
      <c r="F29" s="27"/>
      <c r="G29" s="28">
        <f t="shared" si="24"/>
        <v>3</v>
      </c>
      <c r="H29" s="28">
        <f t="shared" si="25"/>
        <v>108</v>
      </c>
      <c r="I29" s="29">
        <f t="shared" si="59"/>
        <v>51</v>
      </c>
      <c r="J29" s="29">
        <f t="shared" si="38"/>
        <v>12</v>
      </c>
      <c r="K29" s="29">
        <f t="shared" si="27"/>
        <v>0</v>
      </c>
      <c r="L29" s="29">
        <f t="shared" si="27"/>
        <v>12</v>
      </c>
      <c r="M29" s="29">
        <f t="shared" si="27"/>
        <v>27</v>
      </c>
      <c r="N29" s="29">
        <f t="shared" si="28"/>
        <v>57</v>
      </c>
      <c r="O29" s="30"/>
      <c r="P29" s="30"/>
      <c r="Q29" s="30"/>
      <c r="R29" s="30"/>
      <c r="S29" s="30"/>
      <c r="T29" s="28">
        <f t="shared" si="60"/>
        <v>0</v>
      </c>
      <c r="U29" s="30"/>
      <c r="V29" s="30"/>
      <c r="W29" s="30"/>
      <c r="X29" s="30"/>
      <c r="Y29" s="30"/>
      <c r="Z29" s="28">
        <f t="shared" si="61"/>
        <v>0</v>
      </c>
      <c r="AA29" s="30"/>
      <c r="AB29" s="30"/>
      <c r="AC29" s="30"/>
      <c r="AD29" s="30"/>
      <c r="AE29" s="30"/>
      <c r="AF29" s="28">
        <f t="shared" si="62"/>
        <v>0</v>
      </c>
      <c r="AG29" s="30">
        <v>12</v>
      </c>
      <c r="AH29" s="30"/>
      <c r="AI29" s="30">
        <v>12</v>
      </c>
      <c r="AJ29" s="30">
        <v>27</v>
      </c>
      <c r="AK29" s="30">
        <v>57</v>
      </c>
      <c r="AL29" s="28">
        <f t="shared" si="31"/>
        <v>3</v>
      </c>
      <c r="AM29" s="30"/>
      <c r="AN29" s="30"/>
      <c r="AO29" s="30"/>
      <c r="AP29" s="30"/>
      <c r="AQ29" s="30"/>
      <c r="AR29" s="28">
        <f t="shared" si="39"/>
        <v>0</v>
      </c>
      <c r="AS29" s="30"/>
      <c r="AT29" s="30"/>
      <c r="AU29" s="30"/>
      <c r="AV29" s="30"/>
      <c r="AW29" s="30"/>
      <c r="AX29" s="28">
        <f t="shared" si="40"/>
        <v>0</v>
      </c>
      <c r="AY29" s="30"/>
      <c r="AZ29" s="30"/>
      <c r="BA29" s="30"/>
      <c r="BB29" s="30"/>
      <c r="BC29" s="30"/>
      <c r="BD29" s="28">
        <f t="shared" si="34"/>
        <v>0</v>
      </c>
      <c r="BE29" s="30"/>
      <c r="BF29" s="30"/>
      <c r="BG29" s="30"/>
      <c r="BH29" s="30"/>
      <c r="BI29" s="30"/>
      <c r="BJ29" s="28">
        <f t="shared" si="35"/>
        <v>0</v>
      </c>
      <c r="BK29" s="30"/>
      <c r="BL29" s="30"/>
      <c r="BM29" s="30"/>
      <c r="BN29" s="30"/>
      <c r="BO29" s="30"/>
      <c r="BP29" s="28">
        <f t="shared" si="36"/>
        <v>0</v>
      </c>
      <c r="BQ29" s="30"/>
      <c r="BR29" s="30"/>
      <c r="BS29" s="30"/>
      <c r="BT29" s="30"/>
      <c r="BU29" s="30"/>
      <c r="BV29" s="28">
        <f t="shared" si="37"/>
        <v>0</v>
      </c>
    </row>
    <row r="30" spans="1:74" ht="21" customHeight="1" x14ac:dyDescent="0.15">
      <c r="A30" s="24" t="s">
        <v>54</v>
      </c>
      <c r="B30" s="221" t="s">
        <v>329</v>
      </c>
      <c r="C30" s="26">
        <v>6</v>
      </c>
      <c r="D30" s="27">
        <v>5</v>
      </c>
      <c r="E30" s="27"/>
      <c r="F30" s="27">
        <v>6</v>
      </c>
      <c r="G30" s="28">
        <f t="shared" si="24"/>
        <v>7</v>
      </c>
      <c r="H30" s="28">
        <f>N30+I30</f>
        <v>252</v>
      </c>
      <c r="I30" s="29">
        <f>SUM(J30:M30)</f>
        <v>83</v>
      </c>
      <c r="J30" s="29">
        <f t="shared" si="38"/>
        <v>20</v>
      </c>
      <c r="K30" s="29">
        <f t="shared" si="27"/>
        <v>0</v>
      </c>
      <c r="L30" s="29">
        <f t="shared" si="27"/>
        <v>36</v>
      </c>
      <c r="M30" s="29">
        <f t="shared" si="27"/>
        <v>27</v>
      </c>
      <c r="N30" s="29">
        <f t="shared" si="28"/>
        <v>169</v>
      </c>
      <c r="O30" s="30"/>
      <c r="P30" s="30"/>
      <c r="Q30" s="30"/>
      <c r="R30" s="30"/>
      <c r="S30" s="30"/>
      <c r="T30" s="28">
        <f>SUM(O30:S30)/36</f>
        <v>0</v>
      </c>
      <c r="U30" s="30"/>
      <c r="V30" s="30"/>
      <c r="W30" s="30"/>
      <c r="X30" s="30"/>
      <c r="Y30" s="30"/>
      <c r="Z30" s="28">
        <f>SUM(U30:Y30)/36</f>
        <v>0</v>
      </c>
      <c r="AA30" s="30"/>
      <c r="AB30" s="30"/>
      <c r="AC30" s="30"/>
      <c r="AD30" s="30"/>
      <c r="AE30" s="30"/>
      <c r="AF30" s="28">
        <f>SUM(AA30:AE30)/36</f>
        <v>0</v>
      </c>
      <c r="AG30" s="30"/>
      <c r="AH30" s="30"/>
      <c r="AI30" s="30"/>
      <c r="AJ30" s="30"/>
      <c r="AK30" s="30"/>
      <c r="AL30" s="28">
        <f>SUM(AG30:AK30)/36</f>
        <v>0</v>
      </c>
      <c r="AM30" s="30">
        <v>10</v>
      </c>
      <c r="AN30" s="30"/>
      <c r="AO30" s="30">
        <v>18</v>
      </c>
      <c r="AP30" s="30"/>
      <c r="AQ30" s="30">
        <v>80</v>
      </c>
      <c r="AR30" s="28">
        <f>SUM(AM30:AQ30)/36</f>
        <v>3</v>
      </c>
      <c r="AS30" s="30">
        <v>10</v>
      </c>
      <c r="AT30" s="30"/>
      <c r="AU30" s="30">
        <v>18</v>
      </c>
      <c r="AV30" s="30">
        <v>27</v>
      </c>
      <c r="AW30" s="30">
        <v>89</v>
      </c>
      <c r="AX30" s="28">
        <f>SUM(AS30:AW30)/36</f>
        <v>4</v>
      </c>
      <c r="AY30" s="30"/>
      <c r="AZ30" s="30"/>
      <c r="BA30" s="30"/>
      <c r="BB30" s="30"/>
      <c r="BC30" s="30"/>
      <c r="BD30" s="28">
        <f>SUM(AY30:BC30)/36</f>
        <v>0</v>
      </c>
      <c r="BE30" s="30"/>
      <c r="BF30" s="30"/>
      <c r="BG30" s="30"/>
      <c r="BH30" s="30"/>
      <c r="BI30" s="30"/>
      <c r="BJ30" s="28">
        <f>SUM(BE30:BI30)/36</f>
        <v>0</v>
      </c>
      <c r="BK30" s="30"/>
      <c r="BL30" s="30"/>
      <c r="BM30" s="30"/>
      <c r="BN30" s="30"/>
      <c r="BO30" s="30"/>
      <c r="BP30" s="28">
        <f>SUM(BK30:BO30)/36</f>
        <v>0</v>
      </c>
      <c r="BQ30" s="30"/>
      <c r="BR30" s="30"/>
      <c r="BS30" s="30"/>
      <c r="BT30" s="30"/>
      <c r="BU30" s="30"/>
      <c r="BV30" s="28">
        <f>SUM(BQ30:BU30)/36</f>
        <v>0</v>
      </c>
    </row>
    <row r="31" spans="1:74" ht="21" customHeight="1" x14ac:dyDescent="0.15">
      <c r="A31" s="24" t="s">
        <v>55</v>
      </c>
      <c r="B31" s="221" t="s">
        <v>330</v>
      </c>
      <c r="C31" s="26">
        <v>8</v>
      </c>
      <c r="D31" s="27">
        <v>7</v>
      </c>
      <c r="E31" s="27"/>
      <c r="F31" s="27">
        <v>8</v>
      </c>
      <c r="G31" s="28">
        <f t="shared" ref="G31" si="63">T31+Z31+AF31+AL31+AR31+AX31+BD31+BJ31+BP31+BV31</f>
        <v>5</v>
      </c>
      <c r="H31" s="28">
        <f>N31+I31</f>
        <v>180</v>
      </c>
      <c r="I31" s="217">
        <f>SUM(J31:M31)</f>
        <v>79</v>
      </c>
      <c r="J31" s="217">
        <f t="shared" ref="J31" si="64">O31+U31+AA31+AG31+AM31+AS31+AY31+BE31+BK31+BQ31</f>
        <v>20</v>
      </c>
      <c r="K31" s="217">
        <f t="shared" ref="K31" si="65">P31+V31+AB31+AH31+AN31+AT31+AZ31+BF31+BL31+BR31</f>
        <v>0</v>
      </c>
      <c r="L31" s="217">
        <f t="shared" ref="L31" si="66">Q31+W31+AC31+AI31+AO31+AU31+BA31+BG31+BM31+BS31</f>
        <v>32</v>
      </c>
      <c r="M31" s="217">
        <f t="shared" ref="M31" si="67">R31+X31+AD31+AJ31+AP31+AV31+BB31+BH31+BN31+BT31</f>
        <v>27</v>
      </c>
      <c r="N31" s="217">
        <f t="shared" ref="N31" si="68">S31+Y31+AE31+AK31+AQ31+AW31+BC31+BI31++BO31+BU31</f>
        <v>101</v>
      </c>
      <c r="O31" s="30"/>
      <c r="P31" s="30"/>
      <c r="Q31" s="30"/>
      <c r="R31" s="30"/>
      <c r="S31" s="30"/>
      <c r="T31" s="28">
        <f>SUM(O31:S31)/36</f>
        <v>0</v>
      </c>
      <c r="U31" s="30"/>
      <c r="V31" s="30"/>
      <c r="W31" s="30"/>
      <c r="X31" s="30"/>
      <c r="Y31" s="30"/>
      <c r="Z31" s="28">
        <f>SUM(U31:Y31)/36</f>
        <v>0</v>
      </c>
      <c r="AA31" s="30"/>
      <c r="AB31" s="30"/>
      <c r="AC31" s="30"/>
      <c r="AD31" s="30"/>
      <c r="AE31" s="30"/>
      <c r="AF31" s="28">
        <f>SUM(AA31:AE31)/36</f>
        <v>0</v>
      </c>
      <c r="AG31" s="30"/>
      <c r="AH31" s="30"/>
      <c r="AI31" s="30"/>
      <c r="AJ31" s="30"/>
      <c r="AK31" s="30"/>
      <c r="AL31" s="28">
        <f>SUM(AG31:AK31)/36</f>
        <v>0</v>
      </c>
      <c r="AM31" s="30"/>
      <c r="AN31" s="30"/>
      <c r="AO31" s="30"/>
      <c r="AP31" s="30"/>
      <c r="AQ31" s="30"/>
      <c r="AR31" s="28">
        <f>SUM(AM31:AQ31)/36</f>
        <v>0</v>
      </c>
      <c r="AS31" s="30"/>
      <c r="AT31" s="30"/>
      <c r="AU31" s="30"/>
      <c r="AV31" s="30"/>
      <c r="AW31" s="30"/>
      <c r="AX31" s="28">
        <f>SUM(AS31:AW31)/36</f>
        <v>0</v>
      </c>
      <c r="AY31" s="30">
        <v>10</v>
      </c>
      <c r="AZ31" s="30"/>
      <c r="BA31" s="30">
        <v>16</v>
      </c>
      <c r="BB31" s="30"/>
      <c r="BC31" s="30">
        <v>46</v>
      </c>
      <c r="BD31" s="28">
        <f>SUM(AY31:BC31)/36</f>
        <v>2</v>
      </c>
      <c r="BE31" s="30">
        <v>10</v>
      </c>
      <c r="BF31" s="30"/>
      <c r="BG31" s="30">
        <v>16</v>
      </c>
      <c r="BH31" s="30">
        <v>27</v>
      </c>
      <c r="BI31" s="30">
        <v>55</v>
      </c>
      <c r="BJ31" s="28">
        <f>SUM(BE31:BI31)/36</f>
        <v>3</v>
      </c>
      <c r="BK31" s="30"/>
      <c r="BL31" s="30"/>
      <c r="BM31" s="30"/>
      <c r="BN31" s="30"/>
      <c r="BO31" s="30"/>
      <c r="BP31" s="28">
        <f>SUM(BK31:BO31)/36</f>
        <v>0</v>
      </c>
      <c r="BQ31" s="30"/>
      <c r="BR31" s="30"/>
      <c r="BS31" s="30"/>
      <c r="BT31" s="30"/>
      <c r="BU31" s="30"/>
      <c r="BV31" s="28">
        <f>SUM(BQ31:BU31)/36</f>
        <v>0</v>
      </c>
    </row>
    <row r="32" spans="1:74" ht="21" customHeight="1" x14ac:dyDescent="0.15">
      <c r="A32" s="24" t="s">
        <v>56</v>
      </c>
      <c r="B32" s="31" t="s">
        <v>158</v>
      </c>
      <c r="C32" s="242" t="s">
        <v>300</v>
      </c>
      <c r="D32" s="27">
        <v>9</v>
      </c>
      <c r="E32" s="27"/>
      <c r="F32" s="27"/>
      <c r="G32" s="28">
        <f t="shared" si="24"/>
        <v>6</v>
      </c>
      <c r="H32" s="28">
        <f>N32+I32</f>
        <v>216</v>
      </c>
      <c r="I32" s="29">
        <f>SUM(J32:M32)</f>
        <v>87</v>
      </c>
      <c r="J32" s="29">
        <f t="shared" si="38"/>
        <v>22</v>
      </c>
      <c r="K32" s="29">
        <f t="shared" si="27"/>
        <v>0</v>
      </c>
      <c r="L32" s="29">
        <f t="shared" si="27"/>
        <v>38</v>
      </c>
      <c r="M32" s="29">
        <f t="shared" si="27"/>
        <v>27</v>
      </c>
      <c r="N32" s="29">
        <f t="shared" si="28"/>
        <v>129</v>
      </c>
      <c r="O32" s="30"/>
      <c r="P32" s="30"/>
      <c r="Q32" s="30"/>
      <c r="R32" s="30"/>
      <c r="S32" s="30"/>
      <c r="T32" s="28">
        <f>SUM(O32:S32)/36</f>
        <v>0</v>
      </c>
      <c r="U32" s="30"/>
      <c r="V32" s="30"/>
      <c r="W32" s="30"/>
      <c r="X32" s="30"/>
      <c r="Y32" s="30"/>
      <c r="Z32" s="28">
        <f>SUM(U32:Y32)/36</f>
        <v>0</v>
      </c>
      <c r="AA32" s="30"/>
      <c r="AB32" s="30"/>
      <c r="AC32" s="30"/>
      <c r="AD32" s="30"/>
      <c r="AE32" s="30"/>
      <c r="AF32" s="28">
        <f>SUM(AA32:AE32)/36</f>
        <v>0</v>
      </c>
      <c r="AG32" s="30"/>
      <c r="AH32" s="30"/>
      <c r="AI32" s="30"/>
      <c r="AJ32" s="30"/>
      <c r="AK32" s="30"/>
      <c r="AL32" s="28">
        <f>SUM(AG32:AK32)/36</f>
        <v>0</v>
      </c>
      <c r="AM32" s="30"/>
      <c r="AN32" s="30"/>
      <c r="AO32" s="30"/>
      <c r="AP32" s="30"/>
      <c r="AQ32" s="30"/>
      <c r="AR32" s="28">
        <f>SUM(AM32:AQ32)/36</f>
        <v>0</v>
      </c>
      <c r="AS32" s="30"/>
      <c r="AT32" s="30"/>
      <c r="AU32" s="30"/>
      <c r="AV32" s="30"/>
      <c r="AW32" s="30"/>
      <c r="AX32" s="28">
        <f>SUM(AS32:AW32)/36</f>
        <v>0</v>
      </c>
      <c r="AY32" s="30"/>
      <c r="AZ32" s="30"/>
      <c r="BA32" s="30"/>
      <c r="BB32" s="30"/>
      <c r="BC32" s="30"/>
      <c r="BD32" s="28">
        <f>SUM(AY32:BC32)/36</f>
        <v>0</v>
      </c>
      <c r="BE32" s="30"/>
      <c r="BF32" s="30"/>
      <c r="BG32" s="30"/>
      <c r="BH32" s="30"/>
      <c r="BI32" s="30"/>
      <c r="BJ32" s="28">
        <f>SUM(BE32:BI32)/36</f>
        <v>0</v>
      </c>
      <c r="BK32" s="240">
        <v>14</v>
      </c>
      <c r="BL32" s="240"/>
      <c r="BM32" s="240">
        <v>20</v>
      </c>
      <c r="BN32" s="240"/>
      <c r="BO32" s="240">
        <v>74</v>
      </c>
      <c r="BP32" s="244">
        <f>SUM(BK32:BO32)/36</f>
        <v>3</v>
      </c>
      <c r="BQ32" s="240">
        <v>8</v>
      </c>
      <c r="BR32" s="240"/>
      <c r="BS32" s="240">
        <v>18</v>
      </c>
      <c r="BT32" s="240">
        <v>27</v>
      </c>
      <c r="BU32" s="240">
        <v>55</v>
      </c>
      <c r="BV32" s="28">
        <f>SUM(BQ32:BU32)/36</f>
        <v>3</v>
      </c>
    </row>
    <row r="33" spans="1:74" ht="21" customHeight="1" x14ac:dyDescent="0.15">
      <c r="A33" s="24" t="s">
        <v>57</v>
      </c>
      <c r="B33" s="31" t="s">
        <v>161</v>
      </c>
      <c r="C33" s="26">
        <v>8</v>
      </c>
      <c r="D33" s="27"/>
      <c r="E33" s="27"/>
      <c r="F33" s="27"/>
      <c r="G33" s="28">
        <f t="shared" si="24"/>
        <v>3</v>
      </c>
      <c r="H33" s="28">
        <f t="shared" ref="H33:H44" si="69">N33+I33</f>
        <v>108</v>
      </c>
      <c r="I33" s="29">
        <f t="shared" ref="I33:I43" si="70">SUM(J33:M33)</f>
        <v>61</v>
      </c>
      <c r="J33" s="29">
        <f t="shared" si="38"/>
        <v>14</v>
      </c>
      <c r="K33" s="29">
        <f t="shared" si="27"/>
        <v>0</v>
      </c>
      <c r="L33" s="29">
        <f t="shared" si="27"/>
        <v>20</v>
      </c>
      <c r="M33" s="29">
        <f t="shared" si="27"/>
        <v>27</v>
      </c>
      <c r="N33" s="29">
        <f t="shared" si="28"/>
        <v>47</v>
      </c>
      <c r="O33" s="30"/>
      <c r="P33" s="30"/>
      <c r="Q33" s="30"/>
      <c r="R33" s="30"/>
      <c r="S33" s="30"/>
      <c r="T33" s="28">
        <f t="shared" ref="T33:T43" si="71">SUM(O33:S33)/36</f>
        <v>0</v>
      </c>
      <c r="U33" s="30"/>
      <c r="V33" s="30"/>
      <c r="W33" s="30"/>
      <c r="X33" s="30"/>
      <c r="Y33" s="30"/>
      <c r="Z33" s="28">
        <f t="shared" ref="Z33:Z43" si="72">SUM(U33:Y33)/36</f>
        <v>0</v>
      </c>
      <c r="AA33" s="30"/>
      <c r="AB33" s="30"/>
      <c r="AC33" s="30"/>
      <c r="AD33" s="30"/>
      <c r="AE33" s="30"/>
      <c r="AF33" s="28">
        <f t="shared" ref="AF33:AF43" si="73">SUM(AA33:AE33)/36</f>
        <v>0</v>
      </c>
      <c r="AG33" s="30"/>
      <c r="AH33" s="30"/>
      <c r="AI33" s="30"/>
      <c r="AJ33" s="30"/>
      <c r="AK33" s="30"/>
      <c r="AL33" s="28">
        <f t="shared" ref="AL33:AL44" si="74">SUM(AG33:AK33)/36</f>
        <v>0</v>
      </c>
      <c r="AM33" s="30"/>
      <c r="AN33" s="30"/>
      <c r="AO33" s="30"/>
      <c r="AP33" s="30"/>
      <c r="AQ33" s="30"/>
      <c r="AR33" s="28">
        <f t="shared" ref="AR33:AR62" si="75">SUM(AM33:AQ33)/36</f>
        <v>0</v>
      </c>
      <c r="AS33" s="30"/>
      <c r="AT33" s="30"/>
      <c r="AU33" s="30"/>
      <c r="AV33" s="30"/>
      <c r="AW33" s="30"/>
      <c r="AX33" s="28">
        <f t="shared" ref="AX33:AX62" si="76">SUM(AS33:AW33)/36</f>
        <v>0</v>
      </c>
      <c r="AY33" s="30"/>
      <c r="AZ33" s="30"/>
      <c r="BA33" s="30"/>
      <c r="BB33" s="30"/>
      <c r="BC33" s="30"/>
      <c r="BD33" s="28">
        <f t="shared" ref="BD33:BD44" si="77">SUM(AY33:BC33)/36</f>
        <v>0</v>
      </c>
      <c r="BE33" s="30">
        <v>14</v>
      </c>
      <c r="BF33" s="30"/>
      <c r="BG33" s="30">
        <v>20</v>
      </c>
      <c r="BH33" s="30">
        <v>27</v>
      </c>
      <c r="BI33" s="30">
        <v>47</v>
      </c>
      <c r="BJ33" s="28">
        <f t="shared" ref="BJ33:BJ44" si="78">SUM(BE33:BI33)/36</f>
        <v>3</v>
      </c>
      <c r="BK33" s="30"/>
      <c r="BL33" s="30"/>
      <c r="BM33" s="30"/>
      <c r="BN33" s="30"/>
      <c r="BO33" s="30"/>
      <c r="BP33" s="28">
        <f t="shared" ref="BP33:BP44" si="79">SUM(BK33:BO33)/36</f>
        <v>0</v>
      </c>
      <c r="BQ33" s="30"/>
      <c r="BR33" s="30"/>
      <c r="BS33" s="30"/>
      <c r="BT33" s="30"/>
      <c r="BU33" s="30"/>
      <c r="BV33" s="28">
        <f t="shared" ref="BV33:BV44" si="80">SUM(BQ33:BU33)/36</f>
        <v>0</v>
      </c>
    </row>
    <row r="34" spans="1:74" ht="21" customHeight="1" x14ac:dyDescent="0.15">
      <c r="A34" s="24" t="s">
        <v>58</v>
      </c>
      <c r="B34" s="31" t="s">
        <v>162</v>
      </c>
      <c r="C34" s="26">
        <v>6</v>
      </c>
      <c r="D34" s="27">
        <v>5</v>
      </c>
      <c r="E34" s="27"/>
      <c r="F34" s="27">
        <v>6</v>
      </c>
      <c r="G34" s="28">
        <f t="shared" si="24"/>
        <v>6</v>
      </c>
      <c r="H34" s="28">
        <f t="shared" si="69"/>
        <v>216</v>
      </c>
      <c r="I34" s="29">
        <f t="shared" si="70"/>
        <v>71</v>
      </c>
      <c r="J34" s="29">
        <f t="shared" si="38"/>
        <v>16</v>
      </c>
      <c r="K34" s="29">
        <f t="shared" si="27"/>
        <v>0</v>
      </c>
      <c r="L34" s="29">
        <f t="shared" si="27"/>
        <v>28</v>
      </c>
      <c r="M34" s="29">
        <f t="shared" si="27"/>
        <v>27</v>
      </c>
      <c r="N34" s="29">
        <f t="shared" si="28"/>
        <v>145</v>
      </c>
      <c r="O34" s="30"/>
      <c r="P34" s="30"/>
      <c r="Q34" s="30"/>
      <c r="R34" s="30"/>
      <c r="S34" s="30"/>
      <c r="T34" s="28">
        <f t="shared" si="71"/>
        <v>0</v>
      </c>
      <c r="U34" s="30"/>
      <c r="V34" s="30"/>
      <c r="W34" s="30"/>
      <c r="X34" s="30"/>
      <c r="Y34" s="30"/>
      <c r="Z34" s="28">
        <f t="shared" si="72"/>
        <v>0</v>
      </c>
      <c r="AA34" s="30"/>
      <c r="AB34" s="30"/>
      <c r="AC34" s="30"/>
      <c r="AD34" s="30"/>
      <c r="AE34" s="30"/>
      <c r="AF34" s="28">
        <f t="shared" si="73"/>
        <v>0</v>
      </c>
      <c r="AG34" s="30"/>
      <c r="AH34" s="30"/>
      <c r="AI34" s="30"/>
      <c r="AJ34" s="30"/>
      <c r="AK34" s="30"/>
      <c r="AL34" s="28">
        <f t="shared" si="74"/>
        <v>0</v>
      </c>
      <c r="AM34" s="30">
        <v>8</v>
      </c>
      <c r="AN34" s="30"/>
      <c r="AO34" s="30">
        <v>16</v>
      </c>
      <c r="AP34" s="30"/>
      <c r="AQ34" s="30">
        <v>84</v>
      </c>
      <c r="AR34" s="28">
        <f t="shared" si="75"/>
        <v>3</v>
      </c>
      <c r="AS34" s="30">
        <v>8</v>
      </c>
      <c r="AT34" s="30"/>
      <c r="AU34" s="30">
        <v>12</v>
      </c>
      <c r="AV34" s="30">
        <v>27</v>
      </c>
      <c r="AW34" s="30">
        <v>61</v>
      </c>
      <c r="AX34" s="28">
        <f t="shared" si="76"/>
        <v>3</v>
      </c>
      <c r="AY34" s="30"/>
      <c r="AZ34" s="30"/>
      <c r="BA34" s="30"/>
      <c r="BB34" s="30"/>
      <c r="BC34" s="30"/>
      <c r="BD34" s="28">
        <f t="shared" si="77"/>
        <v>0</v>
      </c>
      <c r="BE34" s="30"/>
      <c r="BF34" s="30"/>
      <c r="BG34" s="30"/>
      <c r="BH34" s="30"/>
      <c r="BI34" s="30"/>
      <c r="BJ34" s="28">
        <f t="shared" si="78"/>
        <v>0</v>
      </c>
      <c r="BK34" s="30"/>
      <c r="BL34" s="30"/>
      <c r="BM34" s="30"/>
      <c r="BN34" s="30"/>
      <c r="BO34" s="30"/>
      <c r="BP34" s="28">
        <f t="shared" si="79"/>
        <v>0</v>
      </c>
      <c r="BQ34" s="30"/>
      <c r="BR34" s="30"/>
      <c r="BS34" s="30"/>
      <c r="BT34" s="30"/>
      <c r="BU34" s="30"/>
      <c r="BV34" s="28">
        <f t="shared" si="80"/>
        <v>0</v>
      </c>
    </row>
    <row r="35" spans="1:74" ht="21" customHeight="1" x14ac:dyDescent="0.15">
      <c r="A35" s="24" t="s">
        <v>59</v>
      </c>
      <c r="B35" s="31" t="s">
        <v>163</v>
      </c>
      <c r="C35" s="26">
        <v>57</v>
      </c>
      <c r="D35" s="27">
        <v>46</v>
      </c>
      <c r="E35" s="27"/>
      <c r="F35" s="27">
        <v>7</v>
      </c>
      <c r="G35" s="28">
        <f t="shared" si="24"/>
        <v>11</v>
      </c>
      <c r="H35" s="28">
        <f t="shared" si="69"/>
        <v>396</v>
      </c>
      <c r="I35" s="29">
        <f t="shared" si="70"/>
        <v>154</v>
      </c>
      <c r="J35" s="29">
        <f t="shared" si="38"/>
        <v>48</v>
      </c>
      <c r="K35" s="29">
        <f t="shared" si="27"/>
        <v>0</v>
      </c>
      <c r="L35" s="29">
        <f t="shared" si="27"/>
        <v>52</v>
      </c>
      <c r="M35" s="29">
        <f t="shared" si="27"/>
        <v>54</v>
      </c>
      <c r="N35" s="29">
        <f t="shared" si="28"/>
        <v>242</v>
      </c>
      <c r="O35" s="30"/>
      <c r="P35" s="30"/>
      <c r="Q35" s="30"/>
      <c r="R35" s="30"/>
      <c r="S35" s="30"/>
      <c r="T35" s="28">
        <f t="shared" si="71"/>
        <v>0</v>
      </c>
      <c r="U35" s="30"/>
      <c r="V35" s="30"/>
      <c r="W35" s="30"/>
      <c r="X35" s="30"/>
      <c r="Y35" s="30"/>
      <c r="Z35" s="28">
        <f t="shared" si="72"/>
        <v>0</v>
      </c>
      <c r="AA35" s="30"/>
      <c r="AB35" s="30"/>
      <c r="AC35" s="30"/>
      <c r="AD35" s="30"/>
      <c r="AE35" s="30"/>
      <c r="AF35" s="28">
        <f t="shared" si="73"/>
        <v>0</v>
      </c>
      <c r="AG35" s="30">
        <v>10</v>
      </c>
      <c r="AH35" s="30"/>
      <c r="AI35" s="30">
        <v>12</v>
      </c>
      <c r="AJ35" s="30"/>
      <c r="AK35" s="30">
        <v>50</v>
      </c>
      <c r="AL35" s="28">
        <f t="shared" si="74"/>
        <v>2</v>
      </c>
      <c r="AM35" s="30">
        <v>8</v>
      </c>
      <c r="AN35" s="30"/>
      <c r="AO35" s="30">
        <v>6</v>
      </c>
      <c r="AP35" s="30">
        <v>27</v>
      </c>
      <c r="AQ35" s="30">
        <v>67</v>
      </c>
      <c r="AR35" s="28">
        <f t="shared" si="75"/>
        <v>3</v>
      </c>
      <c r="AS35" s="30">
        <v>12</v>
      </c>
      <c r="AT35" s="30"/>
      <c r="AU35" s="30">
        <v>16</v>
      </c>
      <c r="AV35" s="30"/>
      <c r="AW35" s="30">
        <v>44</v>
      </c>
      <c r="AX35" s="28">
        <f t="shared" si="76"/>
        <v>2</v>
      </c>
      <c r="AY35" s="30">
        <v>18</v>
      </c>
      <c r="AZ35" s="30"/>
      <c r="BA35" s="30">
        <v>18</v>
      </c>
      <c r="BB35" s="30">
        <v>27</v>
      </c>
      <c r="BC35" s="30">
        <v>81</v>
      </c>
      <c r="BD35" s="28">
        <f t="shared" si="77"/>
        <v>4</v>
      </c>
      <c r="BE35" s="30"/>
      <c r="BF35" s="30"/>
      <c r="BG35" s="30"/>
      <c r="BH35" s="30"/>
      <c r="BI35" s="30"/>
      <c r="BJ35" s="28">
        <f t="shared" si="78"/>
        <v>0</v>
      </c>
      <c r="BK35" s="30"/>
      <c r="BL35" s="30"/>
      <c r="BM35" s="30"/>
      <c r="BN35" s="30"/>
      <c r="BO35" s="30"/>
      <c r="BP35" s="28">
        <f t="shared" si="79"/>
        <v>0</v>
      </c>
      <c r="BQ35" s="30"/>
      <c r="BR35" s="30"/>
      <c r="BS35" s="30"/>
      <c r="BT35" s="30"/>
      <c r="BU35" s="30"/>
      <c r="BV35" s="28">
        <f t="shared" si="80"/>
        <v>0</v>
      </c>
    </row>
    <row r="36" spans="1:74" ht="21" customHeight="1" x14ac:dyDescent="0.15">
      <c r="A36" s="24" t="s">
        <v>60</v>
      </c>
      <c r="B36" s="31" t="s">
        <v>164</v>
      </c>
      <c r="C36" s="26">
        <v>7</v>
      </c>
      <c r="D36" s="27">
        <v>6</v>
      </c>
      <c r="E36" s="27"/>
      <c r="F36" s="27"/>
      <c r="G36" s="28">
        <f t="shared" si="24"/>
        <v>6</v>
      </c>
      <c r="H36" s="28">
        <f t="shared" si="69"/>
        <v>216</v>
      </c>
      <c r="I36" s="29">
        <f t="shared" si="70"/>
        <v>83</v>
      </c>
      <c r="J36" s="29">
        <f t="shared" si="38"/>
        <v>18</v>
      </c>
      <c r="K36" s="29">
        <f t="shared" si="27"/>
        <v>0</v>
      </c>
      <c r="L36" s="29">
        <f t="shared" si="27"/>
        <v>38</v>
      </c>
      <c r="M36" s="29">
        <f t="shared" si="27"/>
        <v>27</v>
      </c>
      <c r="N36" s="29">
        <f t="shared" si="28"/>
        <v>133</v>
      </c>
      <c r="O36" s="30"/>
      <c r="P36" s="30"/>
      <c r="Q36" s="30"/>
      <c r="R36" s="30"/>
      <c r="S36" s="30"/>
      <c r="T36" s="28">
        <f t="shared" si="71"/>
        <v>0</v>
      </c>
      <c r="U36" s="30"/>
      <c r="V36" s="30"/>
      <c r="W36" s="30"/>
      <c r="X36" s="30"/>
      <c r="Y36" s="30"/>
      <c r="Z36" s="28">
        <f t="shared" si="72"/>
        <v>0</v>
      </c>
      <c r="AA36" s="30"/>
      <c r="AB36" s="30"/>
      <c r="AC36" s="30"/>
      <c r="AD36" s="30"/>
      <c r="AE36" s="30"/>
      <c r="AF36" s="28">
        <f t="shared" si="73"/>
        <v>0</v>
      </c>
      <c r="AG36" s="30"/>
      <c r="AH36" s="30"/>
      <c r="AI36" s="30"/>
      <c r="AJ36" s="30"/>
      <c r="AK36" s="30"/>
      <c r="AL36" s="28">
        <f t="shared" si="74"/>
        <v>0</v>
      </c>
      <c r="AM36" s="30"/>
      <c r="AN36" s="30"/>
      <c r="AO36" s="30"/>
      <c r="AP36" s="30"/>
      <c r="AQ36" s="30"/>
      <c r="AR36" s="28">
        <f t="shared" si="75"/>
        <v>0</v>
      </c>
      <c r="AS36" s="30">
        <v>8</v>
      </c>
      <c r="AT36" s="30"/>
      <c r="AU36" s="30">
        <v>18</v>
      </c>
      <c r="AV36" s="30"/>
      <c r="AW36" s="30">
        <v>46</v>
      </c>
      <c r="AX36" s="28">
        <f t="shared" si="76"/>
        <v>2</v>
      </c>
      <c r="AY36" s="30">
        <v>10</v>
      </c>
      <c r="AZ36" s="30"/>
      <c r="BA36" s="30">
        <v>20</v>
      </c>
      <c r="BB36" s="30">
        <v>27</v>
      </c>
      <c r="BC36" s="30">
        <v>87</v>
      </c>
      <c r="BD36" s="28">
        <f t="shared" si="77"/>
        <v>4</v>
      </c>
      <c r="BE36" s="30"/>
      <c r="BF36" s="30"/>
      <c r="BG36" s="30"/>
      <c r="BH36" s="30"/>
      <c r="BI36" s="30"/>
      <c r="BJ36" s="28">
        <f t="shared" si="78"/>
        <v>0</v>
      </c>
      <c r="BK36" s="30"/>
      <c r="BL36" s="30"/>
      <c r="BM36" s="30"/>
      <c r="BN36" s="30"/>
      <c r="BO36" s="30"/>
      <c r="BP36" s="28">
        <f t="shared" si="79"/>
        <v>0</v>
      </c>
      <c r="BQ36" s="30"/>
      <c r="BR36" s="30"/>
      <c r="BS36" s="30"/>
      <c r="BT36" s="30"/>
      <c r="BU36" s="30"/>
      <c r="BV36" s="28">
        <f t="shared" si="80"/>
        <v>0</v>
      </c>
    </row>
    <row r="37" spans="1:74" ht="21" customHeight="1" x14ac:dyDescent="0.15">
      <c r="A37" s="24" t="s">
        <v>61</v>
      </c>
      <c r="B37" s="31" t="s">
        <v>165</v>
      </c>
      <c r="C37" s="26"/>
      <c r="D37" s="27">
        <v>5</v>
      </c>
      <c r="E37" s="27"/>
      <c r="F37" s="27"/>
      <c r="G37" s="28">
        <f t="shared" si="24"/>
        <v>2</v>
      </c>
      <c r="H37" s="28">
        <f t="shared" si="69"/>
        <v>72</v>
      </c>
      <c r="I37" s="29">
        <f t="shared" si="70"/>
        <v>34</v>
      </c>
      <c r="J37" s="29">
        <f t="shared" si="38"/>
        <v>14</v>
      </c>
      <c r="K37" s="29">
        <f t="shared" si="27"/>
        <v>0</v>
      </c>
      <c r="L37" s="29">
        <f t="shared" si="27"/>
        <v>20</v>
      </c>
      <c r="M37" s="29">
        <f t="shared" si="27"/>
        <v>0</v>
      </c>
      <c r="N37" s="29">
        <f t="shared" si="28"/>
        <v>38</v>
      </c>
      <c r="O37" s="30"/>
      <c r="P37" s="30"/>
      <c r="Q37" s="30"/>
      <c r="R37" s="30"/>
      <c r="S37" s="30"/>
      <c r="T37" s="28">
        <f t="shared" si="71"/>
        <v>0</v>
      </c>
      <c r="U37" s="30"/>
      <c r="V37" s="30"/>
      <c r="W37" s="30"/>
      <c r="X37" s="30"/>
      <c r="Y37" s="30"/>
      <c r="Z37" s="28">
        <f t="shared" si="72"/>
        <v>0</v>
      </c>
      <c r="AA37" s="30"/>
      <c r="AB37" s="30"/>
      <c r="AC37" s="30"/>
      <c r="AD37" s="30"/>
      <c r="AE37" s="30"/>
      <c r="AF37" s="28">
        <f t="shared" si="73"/>
        <v>0</v>
      </c>
      <c r="AG37" s="30"/>
      <c r="AH37" s="30"/>
      <c r="AI37" s="30"/>
      <c r="AJ37" s="30"/>
      <c r="AK37" s="30"/>
      <c r="AL37" s="28">
        <f t="shared" si="74"/>
        <v>0</v>
      </c>
      <c r="AM37" s="30">
        <v>14</v>
      </c>
      <c r="AN37" s="30"/>
      <c r="AO37" s="30">
        <v>20</v>
      </c>
      <c r="AP37" s="30"/>
      <c r="AQ37" s="30">
        <v>38</v>
      </c>
      <c r="AR37" s="28">
        <f t="shared" si="75"/>
        <v>2</v>
      </c>
      <c r="AS37" s="30"/>
      <c r="AT37" s="30"/>
      <c r="AU37" s="30"/>
      <c r="AV37" s="30"/>
      <c r="AW37" s="30"/>
      <c r="AX37" s="28">
        <f t="shared" si="76"/>
        <v>0</v>
      </c>
      <c r="AY37" s="30"/>
      <c r="AZ37" s="30"/>
      <c r="BA37" s="30"/>
      <c r="BB37" s="30"/>
      <c r="BC37" s="30"/>
      <c r="BD37" s="28">
        <f t="shared" si="77"/>
        <v>0</v>
      </c>
      <c r="BE37" s="30"/>
      <c r="BF37" s="30"/>
      <c r="BG37" s="30"/>
      <c r="BH37" s="30"/>
      <c r="BI37" s="30"/>
      <c r="BJ37" s="28">
        <f t="shared" si="78"/>
        <v>0</v>
      </c>
      <c r="BK37" s="30"/>
      <c r="BL37" s="30"/>
      <c r="BM37" s="30"/>
      <c r="BN37" s="30"/>
      <c r="BO37" s="30"/>
      <c r="BP37" s="28">
        <f t="shared" si="79"/>
        <v>0</v>
      </c>
      <c r="BQ37" s="30"/>
      <c r="BR37" s="30"/>
      <c r="BS37" s="30"/>
      <c r="BT37" s="30"/>
      <c r="BU37" s="30"/>
      <c r="BV37" s="28">
        <f t="shared" si="80"/>
        <v>0</v>
      </c>
    </row>
    <row r="38" spans="1:74" ht="21" customHeight="1" x14ac:dyDescent="0.15">
      <c r="A38" s="24" t="s">
        <v>62</v>
      </c>
      <c r="B38" s="31" t="s">
        <v>166</v>
      </c>
      <c r="C38" s="26">
        <v>5</v>
      </c>
      <c r="D38" s="27"/>
      <c r="E38" s="27"/>
      <c r="F38" s="27"/>
      <c r="G38" s="28">
        <f t="shared" si="24"/>
        <v>4</v>
      </c>
      <c r="H38" s="28">
        <f t="shared" si="69"/>
        <v>144</v>
      </c>
      <c r="I38" s="29">
        <f t="shared" si="70"/>
        <v>61</v>
      </c>
      <c r="J38" s="29">
        <f t="shared" si="38"/>
        <v>14</v>
      </c>
      <c r="K38" s="29">
        <f t="shared" si="27"/>
        <v>0</v>
      </c>
      <c r="L38" s="29">
        <f>Q38+W38+AC38+AI38+AO38+AU38+BA38+BG38+BM38+BS38</f>
        <v>20</v>
      </c>
      <c r="M38" s="29">
        <f t="shared" si="27"/>
        <v>27</v>
      </c>
      <c r="N38" s="29">
        <f t="shared" si="28"/>
        <v>83</v>
      </c>
      <c r="O38" s="30"/>
      <c r="P38" s="30"/>
      <c r="Q38" s="30"/>
      <c r="R38" s="30"/>
      <c r="S38" s="30"/>
      <c r="T38" s="28">
        <f t="shared" si="71"/>
        <v>0</v>
      </c>
      <c r="U38" s="30"/>
      <c r="V38" s="30"/>
      <c r="W38" s="30"/>
      <c r="X38" s="30"/>
      <c r="Y38" s="30"/>
      <c r="Z38" s="28">
        <f t="shared" si="72"/>
        <v>0</v>
      </c>
      <c r="AA38" s="30"/>
      <c r="AB38" s="30"/>
      <c r="AC38" s="30"/>
      <c r="AD38" s="30"/>
      <c r="AE38" s="30"/>
      <c r="AF38" s="28">
        <f t="shared" si="73"/>
        <v>0</v>
      </c>
      <c r="AG38" s="30"/>
      <c r="AH38" s="30"/>
      <c r="AI38" s="30"/>
      <c r="AJ38" s="30"/>
      <c r="AK38" s="30"/>
      <c r="AL38" s="28">
        <f t="shared" si="74"/>
        <v>0</v>
      </c>
      <c r="AM38" s="30">
        <v>14</v>
      </c>
      <c r="AN38" s="30"/>
      <c r="AO38" s="30">
        <v>20</v>
      </c>
      <c r="AP38" s="30">
        <v>27</v>
      </c>
      <c r="AQ38" s="30">
        <v>83</v>
      </c>
      <c r="AR38" s="28">
        <f t="shared" si="75"/>
        <v>4</v>
      </c>
      <c r="AS38" s="30"/>
      <c r="AT38" s="30"/>
      <c r="AU38" s="30"/>
      <c r="AV38" s="30"/>
      <c r="AW38" s="30"/>
      <c r="AX38" s="28">
        <f t="shared" si="76"/>
        <v>0</v>
      </c>
      <c r="AY38" s="30"/>
      <c r="AZ38" s="30"/>
      <c r="BA38" s="30"/>
      <c r="BB38" s="30"/>
      <c r="BC38" s="30"/>
      <c r="BD38" s="28">
        <f t="shared" si="77"/>
        <v>0</v>
      </c>
      <c r="BE38" s="30"/>
      <c r="BF38" s="30"/>
      <c r="BG38" s="30"/>
      <c r="BH38" s="30"/>
      <c r="BI38" s="30"/>
      <c r="BJ38" s="28">
        <f t="shared" si="78"/>
        <v>0</v>
      </c>
      <c r="BK38" s="30"/>
      <c r="BL38" s="30"/>
      <c r="BM38" s="30"/>
      <c r="BN38" s="30"/>
      <c r="BO38" s="30"/>
      <c r="BP38" s="28">
        <f t="shared" si="79"/>
        <v>0</v>
      </c>
      <c r="BQ38" s="30"/>
      <c r="BR38" s="30"/>
      <c r="BS38" s="30"/>
      <c r="BT38" s="30"/>
      <c r="BU38" s="30"/>
      <c r="BV38" s="28">
        <f t="shared" si="80"/>
        <v>0</v>
      </c>
    </row>
    <row r="39" spans="1:74" ht="21" customHeight="1" x14ac:dyDescent="0.15">
      <c r="A39" s="24" t="s">
        <v>63</v>
      </c>
      <c r="B39" s="31" t="s">
        <v>167</v>
      </c>
      <c r="C39" s="26">
        <v>6</v>
      </c>
      <c r="D39" s="27"/>
      <c r="E39" s="27"/>
      <c r="F39" s="27"/>
      <c r="G39" s="28">
        <f t="shared" si="24"/>
        <v>4</v>
      </c>
      <c r="H39" s="28">
        <f t="shared" si="69"/>
        <v>144</v>
      </c>
      <c r="I39" s="29">
        <f t="shared" si="70"/>
        <v>55</v>
      </c>
      <c r="J39" s="29">
        <f t="shared" si="38"/>
        <v>10</v>
      </c>
      <c r="K39" s="29">
        <f t="shared" si="27"/>
        <v>0</v>
      </c>
      <c r="L39" s="29">
        <f t="shared" si="27"/>
        <v>18</v>
      </c>
      <c r="M39" s="29">
        <f t="shared" si="27"/>
        <v>27</v>
      </c>
      <c r="N39" s="29">
        <f t="shared" si="28"/>
        <v>89</v>
      </c>
      <c r="O39" s="30"/>
      <c r="P39" s="30"/>
      <c r="Q39" s="30"/>
      <c r="R39" s="30"/>
      <c r="S39" s="30"/>
      <c r="T39" s="28">
        <f t="shared" si="71"/>
        <v>0</v>
      </c>
      <c r="U39" s="30"/>
      <c r="V39" s="30"/>
      <c r="W39" s="30"/>
      <c r="X39" s="30"/>
      <c r="Y39" s="30"/>
      <c r="Z39" s="28">
        <f t="shared" si="72"/>
        <v>0</v>
      </c>
      <c r="AA39" s="30"/>
      <c r="AB39" s="30"/>
      <c r="AC39" s="30"/>
      <c r="AD39" s="30"/>
      <c r="AE39" s="30"/>
      <c r="AF39" s="28">
        <f t="shared" si="73"/>
        <v>0</v>
      </c>
      <c r="AG39" s="30"/>
      <c r="AH39" s="30"/>
      <c r="AI39" s="30"/>
      <c r="AJ39" s="30"/>
      <c r="AK39" s="30"/>
      <c r="AL39" s="28">
        <f t="shared" si="74"/>
        <v>0</v>
      </c>
      <c r="AM39" s="30"/>
      <c r="AN39" s="30"/>
      <c r="AO39" s="30"/>
      <c r="AP39" s="30"/>
      <c r="AQ39" s="30"/>
      <c r="AR39" s="28">
        <f t="shared" si="75"/>
        <v>0</v>
      </c>
      <c r="AS39" s="30">
        <v>10</v>
      </c>
      <c r="AT39" s="30"/>
      <c r="AU39" s="30">
        <v>18</v>
      </c>
      <c r="AV39" s="30">
        <v>27</v>
      </c>
      <c r="AW39" s="30">
        <v>89</v>
      </c>
      <c r="AX39" s="28">
        <f t="shared" si="76"/>
        <v>4</v>
      </c>
      <c r="AY39" s="30"/>
      <c r="AZ39" s="30"/>
      <c r="BA39" s="30"/>
      <c r="BB39" s="30"/>
      <c r="BC39" s="30"/>
      <c r="BD39" s="28">
        <f t="shared" si="77"/>
        <v>0</v>
      </c>
      <c r="BE39" s="30"/>
      <c r="BF39" s="30"/>
      <c r="BG39" s="30"/>
      <c r="BH39" s="30"/>
      <c r="BI39" s="30"/>
      <c r="BJ39" s="28">
        <f t="shared" si="78"/>
        <v>0</v>
      </c>
      <c r="BK39" s="30"/>
      <c r="BL39" s="30"/>
      <c r="BM39" s="30"/>
      <c r="BN39" s="30"/>
      <c r="BO39" s="30"/>
      <c r="BP39" s="28">
        <f t="shared" si="79"/>
        <v>0</v>
      </c>
      <c r="BQ39" s="30"/>
      <c r="BR39" s="30"/>
      <c r="BS39" s="30"/>
      <c r="BT39" s="30"/>
      <c r="BU39" s="30"/>
      <c r="BV39" s="28">
        <f t="shared" si="80"/>
        <v>0</v>
      </c>
    </row>
    <row r="40" spans="1:74" ht="21" customHeight="1" x14ac:dyDescent="0.15">
      <c r="A40" s="24" t="s">
        <v>64</v>
      </c>
      <c r="B40" s="31" t="s">
        <v>168</v>
      </c>
      <c r="C40" s="26">
        <v>9</v>
      </c>
      <c r="D40" s="27"/>
      <c r="E40" s="27"/>
      <c r="F40" s="27"/>
      <c r="G40" s="28">
        <f t="shared" si="24"/>
        <v>4</v>
      </c>
      <c r="H40" s="28">
        <f t="shared" si="69"/>
        <v>144</v>
      </c>
      <c r="I40" s="29">
        <f t="shared" si="70"/>
        <v>65</v>
      </c>
      <c r="J40" s="29">
        <f t="shared" si="38"/>
        <v>18</v>
      </c>
      <c r="K40" s="29">
        <f t="shared" si="27"/>
        <v>0</v>
      </c>
      <c r="L40" s="29">
        <f t="shared" si="27"/>
        <v>20</v>
      </c>
      <c r="M40" s="29">
        <f t="shared" si="27"/>
        <v>27</v>
      </c>
      <c r="N40" s="29">
        <f t="shared" si="28"/>
        <v>79</v>
      </c>
      <c r="O40" s="30"/>
      <c r="P40" s="30"/>
      <c r="Q40" s="30"/>
      <c r="R40" s="30"/>
      <c r="S40" s="30"/>
      <c r="T40" s="28">
        <f t="shared" si="71"/>
        <v>0</v>
      </c>
      <c r="U40" s="30"/>
      <c r="V40" s="30"/>
      <c r="W40" s="30"/>
      <c r="X40" s="30"/>
      <c r="Y40" s="30"/>
      <c r="Z40" s="28">
        <f t="shared" si="72"/>
        <v>0</v>
      </c>
      <c r="AA40" s="30"/>
      <c r="AB40" s="30"/>
      <c r="AC40" s="30"/>
      <c r="AD40" s="30"/>
      <c r="AE40" s="30"/>
      <c r="AF40" s="28">
        <f t="shared" si="73"/>
        <v>0</v>
      </c>
      <c r="AG40" s="30"/>
      <c r="AH40" s="30"/>
      <c r="AI40" s="30"/>
      <c r="AJ40" s="30"/>
      <c r="AK40" s="30"/>
      <c r="AL40" s="28">
        <f t="shared" si="74"/>
        <v>0</v>
      </c>
      <c r="AM40" s="30"/>
      <c r="AN40" s="30"/>
      <c r="AO40" s="30"/>
      <c r="AP40" s="30"/>
      <c r="AQ40" s="30"/>
      <c r="AR40" s="28">
        <f t="shared" si="75"/>
        <v>0</v>
      </c>
      <c r="AS40" s="30"/>
      <c r="AT40" s="30"/>
      <c r="AU40" s="30"/>
      <c r="AV40" s="30"/>
      <c r="AW40" s="30"/>
      <c r="AX40" s="28">
        <f t="shared" si="76"/>
        <v>0</v>
      </c>
      <c r="AY40" s="30"/>
      <c r="AZ40" s="30"/>
      <c r="BA40" s="30"/>
      <c r="BB40" s="30"/>
      <c r="BC40" s="30"/>
      <c r="BD40" s="28">
        <f t="shared" si="77"/>
        <v>0</v>
      </c>
      <c r="BE40" s="30"/>
      <c r="BF40" s="30"/>
      <c r="BG40" s="30"/>
      <c r="BH40" s="30"/>
      <c r="BI40" s="30"/>
      <c r="BJ40" s="28">
        <f t="shared" si="78"/>
        <v>0</v>
      </c>
      <c r="BK40" s="30">
        <v>18</v>
      </c>
      <c r="BL40" s="30"/>
      <c r="BM40" s="30">
        <v>20</v>
      </c>
      <c r="BN40" s="30">
        <v>27</v>
      </c>
      <c r="BO40" s="30">
        <v>79</v>
      </c>
      <c r="BP40" s="28">
        <f t="shared" si="79"/>
        <v>4</v>
      </c>
      <c r="BQ40" s="30"/>
      <c r="BR40" s="30"/>
      <c r="BS40" s="30"/>
      <c r="BT40" s="30"/>
      <c r="BU40" s="30"/>
      <c r="BV40" s="28">
        <f t="shared" si="80"/>
        <v>0</v>
      </c>
    </row>
    <row r="41" spans="1:74" ht="21" customHeight="1" x14ac:dyDescent="0.15">
      <c r="A41" s="24" t="s">
        <v>65</v>
      </c>
      <c r="B41" s="31" t="s">
        <v>170</v>
      </c>
      <c r="C41" s="26">
        <v>8</v>
      </c>
      <c r="D41" s="27">
        <v>7</v>
      </c>
      <c r="E41" s="27"/>
      <c r="F41" s="27"/>
      <c r="G41" s="28">
        <f t="shared" si="24"/>
        <v>5</v>
      </c>
      <c r="H41" s="28">
        <f t="shared" si="69"/>
        <v>180</v>
      </c>
      <c r="I41" s="29">
        <f t="shared" si="70"/>
        <v>89</v>
      </c>
      <c r="J41" s="29">
        <f t="shared" si="38"/>
        <v>22</v>
      </c>
      <c r="K41" s="29">
        <f t="shared" si="27"/>
        <v>0</v>
      </c>
      <c r="L41" s="29">
        <f t="shared" si="27"/>
        <v>40</v>
      </c>
      <c r="M41" s="29">
        <f t="shared" si="27"/>
        <v>27</v>
      </c>
      <c r="N41" s="29">
        <f t="shared" si="28"/>
        <v>91</v>
      </c>
      <c r="O41" s="30"/>
      <c r="P41" s="30"/>
      <c r="Q41" s="30"/>
      <c r="R41" s="30"/>
      <c r="S41" s="30"/>
      <c r="T41" s="28">
        <f t="shared" si="71"/>
        <v>0</v>
      </c>
      <c r="U41" s="30"/>
      <c r="V41" s="30"/>
      <c r="W41" s="30"/>
      <c r="X41" s="30"/>
      <c r="Y41" s="30"/>
      <c r="Z41" s="28">
        <f t="shared" si="72"/>
        <v>0</v>
      </c>
      <c r="AA41" s="30"/>
      <c r="AB41" s="30"/>
      <c r="AC41" s="30"/>
      <c r="AD41" s="30"/>
      <c r="AE41" s="30"/>
      <c r="AF41" s="28">
        <f t="shared" si="73"/>
        <v>0</v>
      </c>
      <c r="AG41" s="30"/>
      <c r="AH41" s="30"/>
      <c r="AI41" s="30"/>
      <c r="AJ41" s="30"/>
      <c r="AK41" s="30"/>
      <c r="AL41" s="28">
        <f t="shared" si="74"/>
        <v>0</v>
      </c>
      <c r="AM41" s="30"/>
      <c r="AN41" s="30"/>
      <c r="AO41" s="30"/>
      <c r="AP41" s="30"/>
      <c r="AQ41" s="30"/>
      <c r="AR41" s="28">
        <f t="shared" si="75"/>
        <v>0</v>
      </c>
      <c r="AS41" s="30"/>
      <c r="AT41" s="30"/>
      <c r="AU41" s="30"/>
      <c r="AV41" s="30"/>
      <c r="AW41" s="30"/>
      <c r="AX41" s="28">
        <f t="shared" si="76"/>
        <v>0</v>
      </c>
      <c r="AY41" s="30">
        <v>14</v>
      </c>
      <c r="AZ41" s="30"/>
      <c r="BA41" s="30">
        <v>26</v>
      </c>
      <c r="BB41" s="30"/>
      <c r="BC41" s="30">
        <v>32</v>
      </c>
      <c r="BD41" s="28">
        <f t="shared" si="77"/>
        <v>2</v>
      </c>
      <c r="BE41" s="30">
        <v>8</v>
      </c>
      <c r="BF41" s="30"/>
      <c r="BG41" s="30">
        <v>14</v>
      </c>
      <c r="BH41" s="30">
        <v>27</v>
      </c>
      <c r="BI41" s="30">
        <v>59</v>
      </c>
      <c r="BJ41" s="28">
        <f t="shared" si="78"/>
        <v>3</v>
      </c>
      <c r="BK41" s="30"/>
      <c r="BL41" s="30"/>
      <c r="BM41" s="30"/>
      <c r="BN41" s="30"/>
      <c r="BO41" s="30"/>
      <c r="BP41" s="28">
        <f t="shared" si="79"/>
        <v>0</v>
      </c>
      <c r="BQ41" s="30"/>
      <c r="BR41" s="30"/>
      <c r="BS41" s="30"/>
      <c r="BT41" s="30"/>
      <c r="BU41" s="30"/>
      <c r="BV41" s="28">
        <f t="shared" si="80"/>
        <v>0</v>
      </c>
    </row>
    <row r="42" spans="1:74" ht="21" customHeight="1" x14ac:dyDescent="0.15">
      <c r="A42" s="24" t="s">
        <v>66</v>
      </c>
      <c r="B42" s="31" t="s">
        <v>171</v>
      </c>
      <c r="C42" s="26">
        <v>9</v>
      </c>
      <c r="D42" s="27"/>
      <c r="E42" s="27"/>
      <c r="F42" s="27">
        <v>9</v>
      </c>
      <c r="G42" s="28">
        <f t="shared" si="24"/>
        <v>3</v>
      </c>
      <c r="H42" s="28">
        <f t="shared" si="69"/>
        <v>108</v>
      </c>
      <c r="I42" s="29">
        <f t="shared" si="70"/>
        <v>59</v>
      </c>
      <c r="J42" s="29">
        <f t="shared" si="38"/>
        <v>10</v>
      </c>
      <c r="K42" s="29">
        <f t="shared" si="27"/>
        <v>0</v>
      </c>
      <c r="L42" s="29">
        <f t="shared" si="27"/>
        <v>22</v>
      </c>
      <c r="M42" s="29">
        <f t="shared" si="27"/>
        <v>27</v>
      </c>
      <c r="N42" s="29">
        <f t="shared" si="28"/>
        <v>49</v>
      </c>
      <c r="O42" s="30"/>
      <c r="P42" s="30"/>
      <c r="Q42" s="30"/>
      <c r="R42" s="30"/>
      <c r="S42" s="30"/>
      <c r="T42" s="28">
        <f t="shared" si="71"/>
        <v>0</v>
      </c>
      <c r="U42" s="30"/>
      <c r="V42" s="30"/>
      <c r="W42" s="30"/>
      <c r="X42" s="30"/>
      <c r="Y42" s="30"/>
      <c r="Z42" s="28">
        <f t="shared" si="72"/>
        <v>0</v>
      </c>
      <c r="AA42" s="30"/>
      <c r="AB42" s="30"/>
      <c r="AC42" s="30"/>
      <c r="AD42" s="30"/>
      <c r="AE42" s="30"/>
      <c r="AF42" s="28">
        <f t="shared" si="73"/>
        <v>0</v>
      </c>
      <c r="AG42" s="30"/>
      <c r="AH42" s="30"/>
      <c r="AI42" s="30"/>
      <c r="AJ42" s="30"/>
      <c r="AK42" s="30"/>
      <c r="AL42" s="28">
        <f t="shared" si="74"/>
        <v>0</v>
      </c>
      <c r="AM42" s="30"/>
      <c r="AN42" s="30"/>
      <c r="AO42" s="30"/>
      <c r="AP42" s="30"/>
      <c r="AQ42" s="30"/>
      <c r="AR42" s="28">
        <f t="shared" si="75"/>
        <v>0</v>
      </c>
      <c r="AS42" s="30"/>
      <c r="AT42" s="30"/>
      <c r="AU42" s="30"/>
      <c r="AV42" s="30"/>
      <c r="AW42" s="30"/>
      <c r="AX42" s="28">
        <f t="shared" si="76"/>
        <v>0</v>
      </c>
      <c r="AY42" s="30"/>
      <c r="AZ42" s="30"/>
      <c r="BA42" s="30"/>
      <c r="BB42" s="30"/>
      <c r="BC42" s="30"/>
      <c r="BD42" s="28">
        <f t="shared" si="77"/>
        <v>0</v>
      </c>
      <c r="BE42" s="30"/>
      <c r="BF42" s="30"/>
      <c r="BG42" s="30"/>
      <c r="BH42" s="30"/>
      <c r="BI42" s="30"/>
      <c r="BJ42" s="28">
        <f t="shared" si="78"/>
        <v>0</v>
      </c>
      <c r="BK42" s="30">
        <v>10</v>
      </c>
      <c r="BL42" s="30"/>
      <c r="BM42" s="30">
        <v>22</v>
      </c>
      <c r="BN42" s="30">
        <v>27</v>
      </c>
      <c r="BO42" s="30">
        <v>49</v>
      </c>
      <c r="BP42" s="28">
        <f t="shared" si="79"/>
        <v>3</v>
      </c>
      <c r="BQ42" s="30"/>
      <c r="BR42" s="30"/>
      <c r="BS42" s="30"/>
      <c r="BT42" s="30"/>
      <c r="BU42" s="30"/>
      <c r="BV42" s="28">
        <f t="shared" si="80"/>
        <v>0</v>
      </c>
    </row>
    <row r="43" spans="1:74" ht="21" customHeight="1" x14ac:dyDescent="0.15">
      <c r="A43" s="24" t="s">
        <v>67</v>
      </c>
      <c r="B43" s="31" t="s">
        <v>172</v>
      </c>
      <c r="C43" s="26" t="s">
        <v>300</v>
      </c>
      <c r="D43" s="27"/>
      <c r="E43" s="27"/>
      <c r="F43" s="27"/>
      <c r="G43" s="28">
        <f t="shared" si="24"/>
        <v>5</v>
      </c>
      <c r="H43" s="28">
        <f t="shared" si="69"/>
        <v>180</v>
      </c>
      <c r="I43" s="29">
        <f t="shared" si="70"/>
        <v>53</v>
      </c>
      <c r="J43" s="29">
        <f t="shared" si="38"/>
        <v>8</v>
      </c>
      <c r="K43" s="29">
        <f t="shared" si="27"/>
        <v>0</v>
      </c>
      <c r="L43" s="29">
        <f t="shared" si="27"/>
        <v>18</v>
      </c>
      <c r="M43" s="29">
        <f t="shared" si="27"/>
        <v>27</v>
      </c>
      <c r="N43" s="29">
        <f t="shared" si="28"/>
        <v>127</v>
      </c>
      <c r="O43" s="30"/>
      <c r="P43" s="30"/>
      <c r="Q43" s="30"/>
      <c r="R43" s="30"/>
      <c r="S43" s="30"/>
      <c r="T43" s="28">
        <f t="shared" si="71"/>
        <v>0</v>
      </c>
      <c r="U43" s="30"/>
      <c r="V43" s="30"/>
      <c r="W43" s="30"/>
      <c r="X43" s="30"/>
      <c r="Y43" s="30"/>
      <c r="Z43" s="28">
        <f t="shared" si="72"/>
        <v>0</v>
      </c>
      <c r="AA43" s="30"/>
      <c r="AB43" s="30"/>
      <c r="AC43" s="30"/>
      <c r="AD43" s="30"/>
      <c r="AE43" s="30"/>
      <c r="AF43" s="28">
        <f t="shared" si="73"/>
        <v>0</v>
      </c>
      <c r="AG43" s="30"/>
      <c r="AH43" s="30"/>
      <c r="AI43" s="30"/>
      <c r="AJ43" s="30"/>
      <c r="AK43" s="30"/>
      <c r="AL43" s="28">
        <f t="shared" si="74"/>
        <v>0</v>
      </c>
      <c r="AM43" s="30"/>
      <c r="AN43" s="30"/>
      <c r="AO43" s="30"/>
      <c r="AP43" s="30"/>
      <c r="AQ43" s="30"/>
      <c r="AR43" s="28">
        <f t="shared" si="75"/>
        <v>0</v>
      </c>
      <c r="AS43" s="30"/>
      <c r="AT43" s="30"/>
      <c r="AU43" s="30"/>
      <c r="AV43" s="30"/>
      <c r="AW43" s="30"/>
      <c r="AX43" s="28">
        <f t="shared" si="76"/>
        <v>0</v>
      </c>
      <c r="AY43" s="30"/>
      <c r="AZ43" s="30"/>
      <c r="BA43" s="30"/>
      <c r="BB43" s="30"/>
      <c r="BC43" s="30"/>
      <c r="BD43" s="28">
        <f t="shared" si="77"/>
        <v>0</v>
      </c>
      <c r="BE43" s="30"/>
      <c r="BF43" s="30"/>
      <c r="BG43" s="30"/>
      <c r="BH43" s="30"/>
      <c r="BI43" s="30"/>
      <c r="BJ43" s="28">
        <f t="shared" si="78"/>
        <v>0</v>
      </c>
      <c r="BK43" s="30"/>
      <c r="BL43" s="30"/>
      <c r="BM43" s="30"/>
      <c r="BN43" s="30"/>
      <c r="BO43" s="30"/>
      <c r="BP43" s="28">
        <f t="shared" si="79"/>
        <v>0</v>
      </c>
      <c r="BQ43" s="240">
        <v>8</v>
      </c>
      <c r="BR43" s="240"/>
      <c r="BS43" s="240">
        <v>18</v>
      </c>
      <c r="BT43" s="240">
        <v>27</v>
      </c>
      <c r="BU43" s="240">
        <v>127</v>
      </c>
      <c r="BV43" s="28">
        <f t="shared" si="80"/>
        <v>5</v>
      </c>
    </row>
    <row r="44" spans="1:74" ht="21" customHeight="1" x14ac:dyDescent="0.15">
      <c r="A44" s="24" t="s">
        <v>68</v>
      </c>
      <c r="B44" s="31" t="s">
        <v>175</v>
      </c>
      <c r="C44" s="26"/>
      <c r="D44" s="241" t="s">
        <v>300</v>
      </c>
      <c r="E44" s="27"/>
      <c r="F44" s="27"/>
      <c r="G44" s="28">
        <f t="shared" ref="G44" si="81">T44+Z44+AF44+AL44+AR44+AX44+BD44+BJ44+BP44+BV44</f>
        <v>5</v>
      </c>
      <c r="H44" s="28">
        <f t="shared" si="69"/>
        <v>180</v>
      </c>
      <c r="I44" s="214">
        <f t="shared" ref="I44" si="82">SUM(J44:M44)</f>
        <v>24</v>
      </c>
      <c r="J44" s="214">
        <f t="shared" ref="J44" si="83">O44+U44+AA44+AG44+AM44+AS44+AY44+BE44+BK44+BQ44</f>
        <v>10</v>
      </c>
      <c r="K44" s="214">
        <f t="shared" ref="K44" si="84">P44+V44+AB44+AH44+AN44+AT44+AZ44+BF44+BL44+BR44</f>
        <v>0</v>
      </c>
      <c r="L44" s="214">
        <f t="shared" ref="L44" si="85">Q44+W44+AC44+AI44+AO44+AU44+BA44+BG44+BM44+BS44</f>
        <v>14</v>
      </c>
      <c r="M44" s="214">
        <f t="shared" ref="M44" si="86">R44+X44+AD44+AJ44+AP44+AV44+BB44+BH44+BN44+BT44</f>
        <v>0</v>
      </c>
      <c r="N44" s="214">
        <f t="shared" ref="N44" si="87">S44+Y44+AE44+AK44+AQ44+AW44+BC44+BI44++BO44+BU44</f>
        <v>156</v>
      </c>
      <c r="O44" s="30"/>
      <c r="P44" s="30"/>
      <c r="Q44" s="30"/>
      <c r="R44" s="30"/>
      <c r="S44" s="30"/>
      <c r="T44" s="28">
        <f t="shared" ref="T44" si="88">SUM(O44:S44)/36</f>
        <v>0</v>
      </c>
      <c r="U44" s="30"/>
      <c r="V44" s="30"/>
      <c r="W44" s="30"/>
      <c r="X44" s="30"/>
      <c r="Y44" s="30"/>
      <c r="Z44" s="28">
        <f t="shared" ref="Z44" si="89">SUM(U44:Y44)/36</f>
        <v>0</v>
      </c>
      <c r="AA44" s="30"/>
      <c r="AB44" s="30"/>
      <c r="AC44" s="30"/>
      <c r="AD44" s="30"/>
      <c r="AE44" s="30"/>
      <c r="AF44" s="28">
        <f t="shared" ref="AF44" si="90">SUM(AA44:AE44)/36</f>
        <v>0</v>
      </c>
      <c r="AG44" s="30"/>
      <c r="AH44" s="30"/>
      <c r="AI44" s="30"/>
      <c r="AJ44" s="30"/>
      <c r="AK44" s="30"/>
      <c r="AL44" s="28">
        <f t="shared" si="74"/>
        <v>0</v>
      </c>
      <c r="AM44" s="30"/>
      <c r="AN44" s="30"/>
      <c r="AO44" s="30"/>
      <c r="AP44" s="30"/>
      <c r="AQ44" s="30"/>
      <c r="AR44" s="28">
        <f t="shared" ref="AR44" si="91">SUM(AM44:AQ44)/36</f>
        <v>0</v>
      </c>
      <c r="AS44" s="30"/>
      <c r="AT44" s="30"/>
      <c r="AU44" s="30"/>
      <c r="AV44" s="30"/>
      <c r="AW44" s="30"/>
      <c r="AX44" s="28">
        <f t="shared" ref="AX44" si="92">SUM(AS44:AW44)/36</f>
        <v>0</v>
      </c>
      <c r="AY44" s="30"/>
      <c r="AZ44" s="30"/>
      <c r="BA44" s="30"/>
      <c r="BB44" s="30"/>
      <c r="BC44" s="30"/>
      <c r="BD44" s="28">
        <f t="shared" si="77"/>
        <v>0</v>
      </c>
      <c r="BE44" s="30"/>
      <c r="BF44" s="30"/>
      <c r="BG44" s="30"/>
      <c r="BH44" s="30"/>
      <c r="BI44" s="30"/>
      <c r="BJ44" s="28">
        <f t="shared" si="78"/>
        <v>0</v>
      </c>
      <c r="BK44" s="30"/>
      <c r="BL44" s="30"/>
      <c r="BM44" s="30"/>
      <c r="BN44" s="30"/>
      <c r="BO44" s="30"/>
      <c r="BP44" s="28">
        <f t="shared" si="79"/>
        <v>0</v>
      </c>
      <c r="BQ44" s="240">
        <v>10</v>
      </c>
      <c r="BR44" s="240"/>
      <c r="BS44" s="240">
        <v>14</v>
      </c>
      <c r="BT44" s="240"/>
      <c r="BU44" s="240">
        <v>156</v>
      </c>
      <c r="BV44" s="28">
        <f t="shared" si="80"/>
        <v>5</v>
      </c>
    </row>
    <row r="45" spans="1:74" ht="21" customHeight="1" x14ac:dyDescent="0.15">
      <c r="A45" s="24" t="s">
        <v>69</v>
      </c>
      <c r="B45" s="31" t="s">
        <v>174</v>
      </c>
      <c r="C45" s="26"/>
      <c r="D45" s="27">
        <v>6</v>
      </c>
      <c r="E45" s="27"/>
      <c r="F45" s="27"/>
      <c r="G45" s="28">
        <f t="shared" si="24"/>
        <v>4</v>
      </c>
      <c r="H45" s="28">
        <f t="shared" si="25"/>
        <v>144</v>
      </c>
      <c r="I45" s="29">
        <f t="shared" si="26"/>
        <v>30</v>
      </c>
      <c r="J45" s="29">
        <f t="shared" si="38"/>
        <v>14</v>
      </c>
      <c r="K45" s="29">
        <f t="shared" si="27"/>
        <v>0</v>
      </c>
      <c r="L45" s="29">
        <f t="shared" si="27"/>
        <v>16</v>
      </c>
      <c r="M45" s="29">
        <f t="shared" si="27"/>
        <v>0</v>
      </c>
      <c r="N45" s="29">
        <f t="shared" si="28"/>
        <v>114</v>
      </c>
      <c r="O45" s="30"/>
      <c r="P45" s="30"/>
      <c r="Q45" s="30"/>
      <c r="R45" s="30"/>
      <c r="S45" s="30"/>
      <c r="T45" s="28">
        <f t="shared" si="5"/>
        <v>0</v>
      </c>
      <c r="U45" s="30"/>
      <c r="V45" s="30"/>
      <c r="W45" s="30"/>
      <c r="X45" s="30"/>
      <c r="Y45" s="30"/>
      <c r="Z45" s="28">
        <f t="shared" si="29"/>
        <v>0</v>
      </c>
      <c r="AA45" s="30"/>
      <c r="AB45" s="30"/>
      <c r="AC45" s="30"/>
      <c r="AD45" s="30"/>
      <c r="AE45" s="30"/>
      <c r="AF45" s="28">
        <f t="shared" si="30"/>
        <v>0</v>
      </c>
      <c r="AG45" s="30"/>
      <c r="AH45" s="30"/>
      <c r="AI45" s="30"/>
      <c r="AJ45" s="30"/>
      <c r="AK45" s="30"/>
      <c r="AL45" s="28">
        <f t="shared" si="31"/>
        <v>0</v>
      </c>
      <c r="AM45" s="30"/>
      <c r="AN45" s="30"/>
      <c r="AO45" s="30"/>
      <c r="AP45" s="30"/>
      <c r="AQ45" s="30"/>
      <c r="AR45" s="28">
        <f t="shared" si="75"/>
        <v>0</v>
      </c>
      <c r="AS45" s="30">
        <v>14</v>
      </c>
      <c r="AT45" s="30"/>
      <c r="AU45" s="30">
        <v>16</v>
      </c>
      <c r="AV45" s="30"/>
      <c r="AW45" s="30">
        <v>114</v>
      </c>
      <c r="AX45" s="28">
        <f t="shared" si="76"/>
        <v>4</v>
      </c>
      <c r="AY45" s="30"/>
      <c r="AZ45" s="30"/>
      <c r="BA45" s="30"/>
      <c r="BB45" s="30"/>
      <c r="BC45" s="30"/>
      <c r="BD45" s="28">
        <f t="shared" si="34"/>
        <v>0</v>
      </c>
      <c r="BE45" s="30"/>
      <c r="BF45" s="30"/>
      <c r="BG45" s="30"/>
      <c r="BH45" s="30"/>
      <c r="BI45" s="30"/>
      <c r="BJ45" s="28">
        <f t="shared" si="35"/>
        <v>0</v>
      </c>
      <c r="BK45" s="30"/>
      <c r="BL45" s="30"/>
      <c r="BM45" s="30"/>
      <c r="BN45" s="30"/>
      <c r="BO45" s="30"/>
      <c r="BP45" s="28">
        <f t="shared" si="36"/>
        <v>0</v>
      </c>
      <c r="BQ45" s="240"/>
      <c r="BR45" s="240"/>
      <c r="BS45" s="240"/>
      <c r="BT45" s="240"/>
      <c r="BU45" s="240"/>
      <c r="BV45" s="28">
        <f t="shared" si="37"/>
        <v>0</v>
      </c>
    </row>
    <row r="46" spans="1:74" ht="21" customHeight="1" x14ac:dyDescent="0.15">
      <c r="A46" s="24" t="s">
        <v>70</v>
      </c>
      <c r="B46" s="31" t="s">
        <v>176</v>
      </c>
      <c r="C46" s="26">
        <v>3</v>
      </c>
      <c r="D46" s="27"/>
      <c r="E46" s="27"/>
      <c r="F46" s="27"/>
      <c r="G46" s="28">
        <f t="shared" si="24"/>
        <v>3</v>
      </c>
      <c r="H46" s="28">
        <f t="shared" si="25"/>
        <v>108</v>
      </c>
      <c r="I46" s="29">
        <f t="shared" si="26"/>
        <v>49</v>
      </c>
      <c r="J46" s="29">
        <f t="shared" si="38"/>
        <v>8</v>
      </c>
      <c r="K46" s="29">
        <f>P46+V46+AB46+AH46+AN46+AT46+AZ46+BF46+BL46+BR46</f>
        <v>0</v>
      </c>
      <c r="L46" s="29">
        <f t="shared" si="27"/>
        <v>14</v>
      </c>
      <c r="M46" s="29">
        <f t="shared" si="27"/>
        <v>27</v>
      </c>
      <c r="N46" s="29">
        <f>S46+Y46+AE46+AK46+AQ46+AW46+BC46+BI46++BO46+BU46</f>
        <v>59</v>
      </c>
      <c r="O46" s="30"/>
      <c r="P46" s="30"/>
      <c r="Q46" s="30"/>
      <c r="R46" s="30"/>
      <c r="S46" s="30"/>
      <c r="T46" s="28">
        <f t="shared" si="5"/>
        <v>0</v>
      </c>
      <c r="U46" s="30"/>
      <c r="V46" s="30"/>
      <c r="W46" s="30"/>
      <c r="X46" s="30"/>
      <c r="Y46" s="30"/>
      <c r="Z46" s="28">
        <f>SUM(U46:Y46)/36</f>
        <v>0</v>
      </c>
      <c r="AA46" s="30">
        <v>8</v>
      </c>
      <c r="AB46" s="30"/>
      <c r="AC46" s="30">
        <v>14</v>
      </c>
      <c r="AD46" s="30">
        <v>27</v>
      </c>
      <c r="AE46" s="30">
        <v>59</v>
      </c>
      <c r="AF46" s="28">
        <f t="shared" si="30"/>
        <v>3</v>
      </c>
      <c r="AG46" s="30"/>
      <c r="AH46" s="30"/>
      <c r="AI46" s="30"/>
      <c r="AJ46" s="30"/>
      <c r="AK46" s="30"/>
      <c r="AL46" s="28">
        <f t="shared" si="31"/>
        <v>0</v>
      </c>
      <c r="AM46" s="30"/>
      <c r="AN46" s="30"/>
      <c r="AO46" s="30"/>
      <c r="AP46" s="30"/>
      <c r="AQ46" s="30"/>
      <c r="AR46" s="28">
        <f t="shared" si="75"/>
        <v>0</v>
      </c>
      <c r="AS46" s="30"/>
      <c r="AT46" s="30"/>
      <c r="AU46" s="30"/>
      <c r="AV46" s="30"/>
      <c r="AW46" s="30"/>
      <c r="AX46" s="28">
        <f t="shared" si="76"/>
        <v>0</v>
      </c>
      <c r="AY46" s="30"/>
      <c r="AZ46" s="30"/>
      <c r="BA46" s="30"/>
      <c r="BB46" s="30"/>
      <c r="BC46" s="30"/>
      <c r="BD46" s="28">
        <f t="shared" si="34"/>
        <v>0</v>
      </c>
      <c r="BE46" s="30"/>
      <c r="BF46" s="30"/>
      <c r="BG46" s="30"/>
      <c r="BH46" s="30"/>
      <c r="BI46" s="30"/>
      <c r="BJ46" s="28">
        <f t="shared" si="35"/>
        <v>0</v>
      </c>
      <c r="BK46" s="30"/>
      <c r="BL46" s="30"/>
      <c r="BM46" s="30"/>
      <c r="BN46" s="30"/>
      <c r="BO46" s="30"/>
      <c r="BP46" s="28">
        <f t="shared" si="36"/>
        <v>0</v>
      </c>
      <c r="BQ46" s="240"/>
      <c r="BR46" s="240"/>
      <c r="BS46" s="240"/>
      <c r="BT46" s="240"/>
      <c r="BU46" s="240"/>
      <c r="BV46" s="28">
        <f t="shared" si="37"/>
        <v>0</v>
      </c>
    </row>
    <row r="47" spans="1:74" ht="21" customHeight="1" x14ac:dyDescent="0.15">
      <c r="A47" s="24" t="s">
        <v>71</v>
      </c>
      <c r="B47" s="31" t="s">
        <v>177</v>
      </c>
      <c r="C47" s="26">
        <v>3</v>
      </c>
      <c r="D47" s="27"/>
      <c r="E47" s="27"/>
      <c r="F47" s="27"/>
      <c r="G47" s="28">
        <f t="shared" si="24"/>
        <v>2</v>
      </c>
      <c r="H47" s="28">
        <f t="shared" si="25"/>
        <v>72</v>
      </c>
      <c r="I47" s="29">
        <f t="shared" si="26"/>
        <v>53</v>
      </c>
      <c r="J47" s="29">
        <f t="shared" si="38"/>
        <v>8</v>
      </c>
      <c r="K47" s="29">
        <f t="shared" si="27"/>
        <v>0</v>
      </c>
      <c r="L47" s="29">
        <f t="shared" si="27"/>
        <v>18</v>
      </c>
      <c r="M47" s="29">
        <f t="shared" si="27"/>
        <v>27</v>
      </c>
      <c r="N47" s="29">
        <f t="shared" si="28"/>
        <v>19</v>
      </c>
      <c r="O47" s="30"/>
      <c r="P47" s="30"/>
      <c r="Q47" s="30"/>
      <c r="R47" s="30"/>
      <c r="S47" s="30"/>
      <c r="T47" s="28">
        <f t="shared" si="5"/>
        <v>0</v>
      </c>
      <c r="U47" s="30"/>
      <c r="V47" s="30"/>
      <c r="W47" s="30"/>
      <c r="X47" s="30"/>
      <c r="Y47" s="30"/>
      <c r="Z47" s="28">
        <f t="shared" si="29"/>
        <v>0</v>
      </c>
      <c r="AA47" s="30">
        <v>8</v>
      </c>
      <c r="AB47" s="30"/>
      <c r="AC47" s="30">
        <v>18</v>
      </c>
      <c r="AD47" s="30">
        <v>27</v>
      </c>
      <c r="AE47" s="30">
        <v>19</v>
      </c>
      <c r="AF47" s="28">
        <f t="shared" si="30"/>
        <v>2</v>
      </c>
      <c r="AG47" s="30"/>
      <c r="AH47" s="30"/>
      <c r="AI47" s="30"/>
      <c r="AJ47" s="30"/>
      <c r="AK47" s="30"/>
      <c r="AL47" s="28">
        <f t="shared" si="31"/>
        <v>0</v>
      </c>
      <c r="AM47" s="30"/>
      <c r="AN47" s="30"/>
      <c r="AO47" s="30"/>
      <c r="AP47" s="30"/>
      <c r="AQ47" s="30"/>
      <c r="AR47" s="28">
        <f t="shared" si="75"/>
        <v>0</v>
      </c>
      <c r="AS47" s="30"/>
      <c r="AT47" s="30"/>
      <c r="AU47" s="30"/>
      <c r="AV47" s="30"/>
      <c r="AW47" s="30"/>
      <c r="AX47" s="28">
        <f t="shared" si="76"/>
        <v>0</v>
      </c>
      <c r="AY47" s="30"/>
      <c r="AZ47" s="30"/>
      <c r="BA47" s="30"/>
      <c r="BB47" s="30"/>
      <c r="BC47" s="30"/>
      <c r="BD47" s="28">
        <f t="shared" si="34"/>
        <v>0</v>
      </c>
      <c r="BE47" s="30"/>
      <c r="BF47" s="30"/>
      <c r="BG47" s="30"/>
      <c r="BH47" s="30"/>
      <c r="BI47" s="30"/>
      <c r="BJ47" s="28">
        <f t="shared" si="35"/>
        <v>0</v>
      </c>
      <c r="BK47" s="30"/>
      <c r="BL47" s="30"/>
      <c r="BM47" s="30"/>
      <c r="BN47" s="30"/>
      <c r="BO47" s="30"/>
      <c r="BP47" s="28">
        <f t="shared" si="36"/>
        <v>0</v>
      </c>
      <c r="BQ47" s="240"/>
      <c r="BR47" s="240"/>
      <c r="BS47" s="240"/>
      <c r="BT47" s="240"/>
      <c r="BU47" s="240"/>
      <c r="BV47" s="28">
        <f t="shared" si="37"/>
        <v>0</v>
      </c>
    </row>
    <row r="48" spans="1:74" ht="23.25" customHeight="1" x14ac:dyDescent="0.15">
      <c r="A48" s="24" t="s">
        <v>72</v>
      </c>
      <c r="B48" s="31" t="s">
        <v>327</v>
      </c>
      <c r="C48" s="26"/>
      <c r="D48" s="27">
        <v>9</v>
      </c>
      <c r="E48" s="27"/>
      <c r="F48" s="27"/>
      <c r="G48" s="28">
        <f t="shared" si="24"/>
        <v>2</v>
      </c>
      <c r="H48" s="28">
        <f t="shared" si="25"/>
        <v>72</v>
      </c>
      <c r="I48" s="29">
        <f t="shared" si="26"/>
        <v>16</v>
      </c>
      <c r="J48" s="29">
        <f t="shared" si="38"/>
        <v>4</v>
      </c>
      <c r="K48" s="29">
        <f t="shared" si="27"/>
        <v>0</v>
      </c>
      <c r="L48" s="29">
        <f t="shared" si="27"/>
        <v>12</v>
      </c>
      <c r="M48" s="29">
        <f t="shared" si="27"/>
        <v>0</v>
      </c>
      <c r="N48" s="29">
        <f t="shared" si="28"/>
        <v>56</v>
      </c>
      <c r="O48" s="30"/>
      <c r="P48" s="30"/>
      <c r="Q48" s="30"/>
      <c r="R48" s="30"/>
      <c r="S48" s="30"/>
      <c r="T48" s="28">
        <f t="shared" si="5"/>
        <v>0</v>
      </c>
      <c r="U48" s="30"/>
      <c r="V48" s="30"/>
      <c r="W48" s="30"/>
      <c r="X48" s="30"/>
      <c r="Y48" s="30"/>
      <c r="Z48" s="28">
        <f t="shared" si="29"/>
        <v>0</v>
      </c>
      <c r="AA48" s="30"/>
      <c r="AB48" s="30"/>
      <c r="AC48" s="30"/>
      <c r="AD48" s="30"/>
      <c r="AE48" s="30"/>
      <c r="AF48" s="28">
        <f t="shared" si="30"/>
        <v>0</v>
      </c>
      <c r="AG48" s="30"/>
      <c r="AH48" s="30"/>
      <c r="AI48" s="30"/>
      <c r="AJ48" s="30"/>
      <c r="AK48" s="30"/>
      <c r="AL48" s="28">
        <f t="shared" si="31"/>
        <v>0</v>
      </c>
      <c r="AM48" s="30"/>
      <c r="AN48" s="30"/>
      <c r="AO48" s="30"/>
      <c r="AP48" s="30"/>
      <c r="AQ48" s="30"/>
      <c r="AR48" s="28">
        <f t="shared" si="75"/>
        <v>0</v>
      </c>
      <c r="AS48" s="30"/>
      <c r="AT48" s="30"/>
      <c r="AU48" s="30"/>
      <c r="AV48" s="30"/>
      <c r="AW48" s="30"/>
      <c r="AX48" s="28">
        <f t="shared" si="76"/>
        <v>0</v>
      </c>
      <c r="AY48" s="30"/>
      <c r="AZ48" s="30"/>
      <c r="BA48" s="30"/>
      <c r="BB48" s="30"/>
      <c r="BC48" s="30"/>
      <c r="BD48" s="28">
        <f t="shared" si="34"/>
        <v>0</v>
      </c>
      <c r="BE48" s="30"/>
      <c r="BF48" s="30"/>
      <c r="BG48" s="30"/>
      <c r="BH48" s="30"/>
      <c r="BI48" s="30"/>
      <c r="BJ48" s="28">
        <f t="shared" si="35"/>
        <v>0</v>
      </c>
      <c r="BK48" s="30">
        <v>4</v>
      </c>
      <c r="BL48" s="30"/>
      <c r="BM48" s="30">
        <v>12</v>
      </c>
      <c r="BN48" s="30"/>
      <c r="BO48" s="30">
        <v>56</v>
      </c>
      <c r="BP48" s="28">
        <f t="shared" si="36"/>
        <v>2</v>
      </c>
      <c r="BQ48" s="240"/>
      <c r="BR48" s="240"/>
      <c r="BS48" s="240"/>
      <c r="BT48" s="240"/>
      <c r="BU48" s="240"/>
      <c r="BV48" s="28">
        <f t="shared" si="37"/>
        <v>0</v>
      </c>
    </row>
    <row r="49" spans="1:76" ht="21" customHeight="1" x14ac:dyDescent="0.15">
      <c r="A49" s="24" t="s">
        <v>73</v>
      </c>
      <c r="B49" s="31" t="s">
        <v>192</v>
      </c>
      <c r="C49" s="26">
        <v>3</v>
      </c>
      <c r="D49" s="27"/>
      <c r="E49" s="27"/>
      <c r="F49" s="27"/>
      <c r="G49" s="28">
        <f t="shared" si="24"/>
        <v>5</v>
      </c>
      <c r="H49" s="28">
        <f t="shared" si="25"/>
        <v>180</v>
      </c>
      <c r="I49" s="214">
        <f t="shared" si="26"/>
        <v>57</v>
      </c>
      <c r="J49" s="214">
        <f t="shared" si="38"/>
        <v>0</v>
      </c>
      <c r="K49" s="214">
        <f t="shared" si="27"/>
        <v>30</v>
      </c>
      <c r="L49" s="214">
        <f t="shared" si="27"/>
        <v>0</v>
      </c>
      <c r="M49" s="214">
        <f t="shared" si="27"/>
        <v>27</v>
      </c>
      <c r="N49" s="214">
        <f t="shared" si="28"/>
        <v>123</v>
      </c>
      <c r="O49" s="30"/>
      <c r="P49" s="30"/>
      <c r="Q49" s="30"/>
      <c r="R49" s="30"/>
      <c r="S49" s="30"/>
      <c r="T49" s="28">
        <f t="shared" ref="T49" si="93">SUM(O49:S49)/36</f>
        <v>0</v>
      </c>
      <c r="U49" s="30"/>
      <c r="V49" s="30">
        <v>14</v>
      </c>
      <c r="W49" s="30"/>
      <c r="X49" s="30"/>
      <c r="Y49" s="30">
        <v>58</v>
      </c>
      <c r="Z49" s="28">
        <f t="shared" ref="Z49" si="94">SUM(U49:Y49)/36</f>
        <v>2</v>
      </c>
      <c r="AA49" s="30"/>
      <c r="AB49" s="30">
        <v>16</v>
      </c>
      <c r="AC49" s="30"/>
      <c r="AD49" s="30">
        <v>27</v>
      </c>
      <c r="AE49" s="30">
        <v>65</v>
      </c>
      <c r="AF49" s="28">
        <f t="shared" ref="AF49" si="95">SUM(AA49:AE49)/36</f>
        <v>3</v>
      </c>
      <c r="AG49" s="30"/>
      <c r="AH49" s="30"/>
      <c r="AI49" s="30"/>
      <c r="AJ49" s="30"/>
      <c r="AK49" s="30"/>
      <c r="AL49" s="28">
        <f t="shared" si="31"/>
        <v>0</v>
      </c>
      <c r="AM49" s="30"/>
      <c r="AN49" s="30"/>
      <c r="AO49" s="30"/>
      <c r="AP49" s="30"/>
      <c r="AQ49" s="30"/>
      <c r="AR49" s="28">
        <f t="shared" si="75"/>
        <v>0</v>
      </c>
      <c r="AS49" s="30"/>
      <c r="AT49" s="30"/>
      <c r="AU49" s="30"/>
      <c r="AV49" s="30"/>
      <c r="AW49" s="30"/>
      <c r="AX49" s="28">
        <f t="shared" si="76"/>
        <v>0</v>
      </c>
      <c r="AY49" s="30"/>
      <c r="AZ49" s="30"/>
      <c r="BA49" s="30"/>
      <c r="BB49" s="30"/>
      <c r="BC49" s="30"/>
      <c r="BD49" s="28">
        <f t="shared" si="34"/>
        <v>0</v>
      </c>
      <c r="BE49" s="30"/>
      <c r="BF49" s="30"/>
      <c r="BG49" s="30"/>
      <c r="BH49" s="30"/>
      <c r="BI49" s="30"/>
      <c r="BJ49" s="28">
        <f t="shared" si="35"/>
        <v>0</v>
      </c>
      <c r="BK49" s="30"/>
      <c r="BL49" s="30"/>
      <c r="BM49" s="30"/>
      <c r="BN49" s="30"/>
      <c r="BO49" s="30"/>
      <c r="BP49" s="28">
        <f t="shared" si="36"/>
        <v>0</v>
      </c>
      <c r="BQ49" s="240"/>
      <c r="BR49" s="240"/>
      <c r="BS49" s="240"/>
      <c r="BT49" s="240"/>
      <c r="BU49" s="240"/>
      <c r="BV49" s="28">
        <f t="shared" si="37"/>
        <v>0</v>
      </c>
    </row>
    <row r="50" spans="1:76" ht="38.25" customHeight="1" x14ac:dyDescent="0.15">
      <c r="A50" s="24" t="s">
        <v>74</v>
      </c>
      <c r="B50" s="221" t="s">
        <v>331</v>
      </c>
      <c r="C50" s="26"/>
      <c r="D50" s="27">
        <v>7</v>
      </c>
      <c r="E50" s="27"/>
      <c r="F50" s="27"/>
      <c r="G50" s="28">
        <f t="shared" si="24"/>
        <v>2</v>
      </c>
      <c r="H50" s="28">
        <f t="shared" si="25"/>
        <v>72</v>
      </c>
      <c r="I50" s="219">
        <f t="shared" si="26"/>
        <v>14</v>
      </c>
      <c r="J50" s="219">
        <f t="shared" si="38"/>
        <v>6</v>
      </c>
      <c r="K50" s="219">
        <f t="shared" si="27"/>
        <v>0</v>
      </c>
      <c r="L50" s="219">
        <f t="shared" si="27"/>
        <v>8</v>
      </c>
      <c r="M50" s="219">
        <f>R50+X50+AD50+AJ50+AP50+AV50+BB50+BH50+BN50+BT50</f>
        <v>0</v>
      </c>
      <c r="N50" s="219">
        <f t="shared" si="28"/>
        <v>58</v>
      </c>
      <c r="O50" s="30"/>
      <c r="P50" s="30"/>
      <c r="Q50" s="30"/>
      <c r="R50" s="30"/>
      <c r="S50" s="30"/>
      <c r="T50" s="28">
        <f t="shared" si="5"/>
        <v>0</v>
      </c>
      <c r="U50" s="30"/>
      <c r="V50" s="30"/>
      <c r="W50" s="30"/>
      <c r="X50" s="30"/>
      <c r="Y50" s="30"/>
      <c r="Z50" s="28">
        <f t="shared" si="29"/>
        <v>0</v>
      </c>
      <c r="AA50" s="30"/>
      <c r="AB50" s="30"/>
      <c r="AC50" s="30"/>
      <c r="AD50" s="30"/>
      <c r="AE50" s="30"/>
      <c r="AF50" s="28">
        <f t="shared" si="30"/>
        <v>0</v>
      </c>
      <c r="AG50" s="30"/>
      <c r="AH50" s="30"/>
      <c r="AI50" s="30"/>
      <c r="AJ50" s="30"/>
      <c r="AK50" s="30"/>
      <c r="AL50" s="28">
        <f t="shared" si="31"/>
        <v>0</v>
      </c>
      <c r="AM50" s="30"/>
      <c r="AN50" s="30"/>
      <c r="AO50" s="30"/>
      <c r="AP50" s="30"/>
      <c r="AQ50" s="30"/>
      <c r="AR50" s="28">
        <f t="shared" si="75"/>
        <v>0</v>
      </c>
      <c r="AS50" s="30"/>
      <c r="AT50" s="30"/>
      <c r="AU50" s="30"/>
      <c r="AV50" s="30"/>
      <c r="AW50" s="30"/>
      <c r="AX50" s="28">
        <f t="shared" si="76"/>
        <v>0</v>
      </c>
      <c r="AY50" s="30">
        <v>6</v>
      </c>
      <c r="AZ50" s="30"/>
      <c r="BA50" s="30">
        <v>8</v>
      </c>
      <c r="BB50" s="30"/>
      <c r="BC50" s="30">
        <v>58</v>
      </c>
      <c r="BD50" s="28">
        <f t="shared" si="34"/>
        <v>2</v>
      </c>
      <c r="BE50" s="30"/>
      <c r="BF50" s="30"/>
      <c r="BG50" s="30"/>
      <c r="BH50" s="30"/>
      <c r="BI50" s="30"/>
      <c r="BJ50" s="28">
        <f t="shared" si="35"/>
        <v>0</v>
      </c>
      <c r="BK50" s="30"/>
      <c r="BL50" s="30"/>
      <c r="BM50" s="30"/>
      <c r="BN50" s="30"/>
      <c r="BO50" s="30"/>
      <c r="BP50" s="28">
        <f t="shared" si="36"/>
        <v>0</v>
      </c>
      <c r="BQ50" s="240"/>
      <c r="BR50" s="240"/>
      <c r="BS50" s="240"/>
      <c r="BT50" s="240"/>
      <c r="BU50" s="240"/>
      <c r="BV50" s="28">
        <f t="shared" si="37"/>
        <v>0</v>
      </c>
    </row>
    <row r="51" spans="1:76" ht="21" customHeight="1" x14ac:dyDescent="0.15">
      <c r="A51" s="24" t="s">
        <v>75</v>
      </c>
      <c r="B51" s="31" t="s">
        <v>199</v>
      </c>
      <c r="C51" s="26"/>
      <c r="D51" s="27">
        <v>1</v>
      </c>
      <c r="E51" s="27"/>
      <c r="F51" s="27"/>
      <c r="G51" s="28">
        <f t="shared" ref="G51:G60" si="96">T51+Z51+AF51+AL51+AR51+AX51+BD51+BJ51+BP51+BV51</f>
        <v>6</v>
      </c>
      <c r="H51" s="28">
        <f t="shared" si="25"/>
        <v>216</v>
      </c>
      <c r="I51" s="219">
        <f t="shared" ref="I51" si="97">SUM(J51:M51)</f>
        <v>22</v>
      </c>
      <c r="J51" s="219">
        <f t="shared" si="38"/>
        <v>10</v>
      </c>
      <c r="K51" s="219">
        <f t="shared" si="27"/>
        <v>0</v>
      </c>
      <c r="L51" s="219">
        <f t="shared" si="27"/>
        <v>12</v>
      </c>
      <c r="M51" s="219">
        <f t="shared" ref="M51" si="98">R51+X51+AD51+AJ51+AP51+AV51+BB51+BH51+BN51+BT51</f>
        <v>0</v>
      </c>
      <c r="N51" s="219">
        <f t="shared" si="28"/>
        <v>194</v>
      </c>
      <c r="O51" s="30">
        <v>10</v>
      </c>
      <c r="P51" s="30"/>
      <c r="Q51" s="30">
        <v>12</v>
      </c>
      <c r="R51" s="30"/>
      <c r="S51" s="30">
        <v>194</v>
      </c>
      <c r="T51" s="28">
        <f t="shared" ref="T51:T60" si="99">SUM(O51:S51)/36</f>
        <v>6</v>
      </c>
      <c r="U51" s="30"/>
      <c r="V51" s="30"/>
      <c r="W51" s="30"/>
      <c r="X51" s="30"/>
      <c r="Y51" s="30"/>
      <c r="Z51" s="28">
        <f t="shared" ref="Z51:Z60" si="100">SUM(U51:Y51)/36</f>
        <v>0</v>
      </c>
      <c r="AA51" s="30"/>
      <c r="AB51" s="30"/>
      <c r="AC51" s="30"/>
      <c r="AD51" s="30"/>
      <c r="AE51" s="30"/>
      <c r="AF51" s="28">
        <f t="shared" ref="AF51:AF60" si="101">SUM(AA51:AE51)/36</f>
        <v>0</v>
      </c>
      <c r="AG51" s="30"/>
      <c r="AH51" s="30"/>
      <c r="AI51" s="30"/>
      <c r="AJ51" s="30"/>
      <c r="AK51" s="30"/>
      <c r="AL51" s="28">
        <f t="shared" ref="AL51:AL60" si="102">SUM(AG51:AK51)/36</f>
        <v>0</v>
      </c>
      <c r="AM51" s="30"/>
      <c r="AN51" s="30"/>
      <c r="AO51" s="30"/>
      <c r="AP51" s="30"/>
      <c r="AQ51" s="30"/>
      <c r="AR51" s="28">
        <f t="shared" ref="AR51:AR60" si="103">SUM(AM51:AQ51)/36</f>
        <v>0</v>
      </c>
      <c r="AS51" s="30"/>
      <c r="AT51" s="30"/>
      <c r="AU51" s="30"/>
      <c r="AV51" s="30"/>
      <c r="AW51" s="30"/>
      <c r="AX51" s="28">
        <f t="shared" ref="AX51:AX60" si="104">SUM(AS51:AW51)/36</f>
        <v>0</v>
      </c>
      <c r="AY51" s="30"/>
      <c r="AZ51" s="30"/>
      <c r="BA51" s="30"/>
      <c r="BB51" s="30"/>
      <c r="BC51" s="30"/>
      <c r="BD51" s="28">
        <f t="shared" ref="BD51:BD60" si="105">SUM(AY51:BC51)/36</f>
        <v>0</v>
      </c>
      <c r="BE51" s="30"/>
      <c r="BF51" s="30"/>
      <c r="BG51" s="30"/>
      <c r="BH51" s="30"/>
      <c r="BI51" s="30"/>
      <c r="BJ51" s="28">
        <f t="shared" ref="BJ51:BJ60" si="106">SUM(BE51:BI51)/36</f>
        <v>0</v>
      </c>
      <c r="BK51" s="30"/>
      <c r="BL51" s="30"/>
      <c r="BM51" s="30"/>
      <c r="BN51" s="30"/>
      <c r="BO51" s="30"/>
      <c r="BP51" s="28">
        <f t="shared" ref="BP51:BP60" si="107">SUM(BK51:BO51)/36</f>
        <v>0</v>
      </c>
      <c r="BQ51" s="240"/>
      <c r="BR51" s="240"/>
      <c r="BS51" s="240"/>
      <c r="BT51" s="240"/>
      <c r="BU51" s="240"/>
      <c r="BV51" s="28">
        <f t="shared" ref="BV51:BV60" si="108">SUM(BQ51:BU51)/36</f>
        <v>0</v>
      </c>
    </row>
    <row r="52" spans="1:76" ht="21" customHeight="1" x14ac:dyDescent="0.15">
      <c r="A52" s="24" t="s">
        <v>332</v>
      </c>
      <c r="B52" s="31" t="s">
        <v>180</v>
      </c>
      <c r="C52" s="26"/>
      <c r="D52" s="27">
        <v>5</v>
      </c>
      <c r="E52" s="27"/>
      <c r="F52" s="27"/>
      <c r="G52" s="28">
        <f t="shared" si="96"/>
        <v>3</v>
      </c>
      <c r="H52" s="28">
        <f t="shared" ref="H52:H59" si="109">N52+I52</f>
        <v>108</v>
      </c>
      <c r="I52" s="219">
        <f t="shared" ref="I52:I59" si="110">SUM(J52:M52)</f>
        <v>28</v>
      </c>
      <c r="J52" s="219">
        <f t="shared" ref="J52:M59" si="111">O52+U52+AA52+AG52+AM52+AS52+AY52+BE52+BK52+BQ52</f>
        <v>12</v>
      </c>
      <c r="K52" s="219">
        <f t="shared" si="111"/>
        <v>0</v>
      </c>
      <c r="L52" s="219">
        <f t="shared" si="111"/>
        <v>16</v>
      </c>
      <c r="M52" s="219">
        <f t="shared" si="111"/>
        <v>0</v>
      </c>
      <c r="N52" s="219">
        <f t="shared" ref="N52:N59" si="112">S52+Y52+AE52+AK52+AQ52+AW52+BC52+BI52++BO52+BU52</f>
        <v>80</v>
      </c>
      <c r="O52" s="30"/>
      <c r="P52" s="30"/>
      <c r="Q52" s="30"/>
      <c r="R52" s="30"/>
      <c r="S52" s="30"/>
      <c r="T52" s="28">
        <f t="shared" si="99"/>
        <v>0</v>
      </c>
      <c r="U52" s="30"/>
      <c r="V52" s="30"/>
      <c r="W52" s="30"/>
      <c r="X52" s="30"/>
      <c r="Y52" s="30"/>
      <c r="Z52" s="28">
        <f t="shared" si="100"/>
        <v>0</v>
      </c>
      <c r="AA52" s="30"/>
      <c r="AB52" s="30"/>
      <c r="AC52" s="30"/>
      <c r="AD52" s="30"/>
      <c r="AE52" s="30"/>
      <c r="AF52" s="28">
        <f t="shared" si="101"/>
        <v>0</v>
      </c>
      <c r="AG52" s="30"/>
      <c r="AH52" s="30"/>
      <c r="AI52" s="30"/>
      <c r="AJ52" s="30"/>
      <c r="AK52" s="30"/>
      <c r="AL52" s="28">
        <f t="shared" si="102"/>
        <v>0</v>
      </c>
      <c r="AM52" s="30">
        <v>12</v>
      </c>
      <c r="AN52" s="30"/>
      <c r="AO52" s="30">
        <v>16</v>
      </c>
      <c r="AP52" s="30"/>
      <c r="AQ52" s="30">
        <v>80</v>
      </c>
      <c r="AR52" s="28">
        <f t="shared" si="103"/>
        <v>3</v>
      </c>
      <c r="AS52" s="30"/>
      <c r="AT52" s="30"/>
      <c r="AU52" s="30"/>
      <c r="AV52" s="30"/>
      <c r="AW52" s="30"/>
      <c r="AX52" s="28">
        <f t="shared" si="104"/>
        <v>0</v>
      </c>
      <c r="AY52" s="30"/>
      <c r="AZ52" s="30"/>
      <c r="BA52" s="30"/>
      <c r="BB52" s="30"/>
      <c r="BC52" s="30"/>
      <c r="BD52" s="28">
        <f t="shared" si="105"/>
        <v>0</v>
      </c>
      <c r="BE52" s="30"/>
      <c r="BF52" s="30"/>
      <c r="BG52" s="30"/>
      <c r="BH52" s="30"/>
      <c r="BI52" s="30"/>
      <c r="BJ52" s="28">
        <f t="shared" si="106"/>
        <v>0</v>
      </c>
      <c r="BK52" s="30"/>
      <c r="BL52" s="30"/>
      <c r="BM52" s="30"/>
      <c r="BN52" s="30"/>
      <c r="BO52" s="30"/>
      <c r="BP52" s="28">
        <f t="shared" si="107"/>
        <v>0</v>
      </c>
      <c r="BQ52" s="240"/>
      <c r="BR52" s="240"/>
      <c r="BS52" s="240"/>
      <c r="BT52" s="240"/>
      <c r="BU52" s="240"/>
      <c r="BV52" s="28">
        <f t="shared" si="108"/>
        <v>0</v>
      </c>
    </row>
    <row r="53" spans="1:76" ht="21" customHeight="1" x14ac:dyDescent="0.15">
      <c r="A53" s="24" t="s">
        <v>333</v>
      </c>
      <c r="B53" s="31" t="s">
        <v>181</v>
      </c>
      <c r="C53" s="26"/>
      <c r="D53" s="27">
        <v>5</v>
      </c>
      <c r="E53" s="27"/>
      <c r="F53" s="27"/>
      <c r="G53" s="28">
        <f t="shared" si="96"/>
        <v>2</v>
      </c>
      <c r="H53" s="28">
        <f t="shared" si="109"/>
        <v>72</v>
      </c>
      <c r="I53" s="219">
        <f t="shared" si="110"/>
        <v>24</v>
      </c>
      <c r="J53" s="219">
        <f t="shared" si="111"/>
        <v>12</v>
      </c>
      <c r="K53" s="219">
        <f t="shared" si="111"/>
        <v>0</v>
      </c>
      <c r="L53" s="219">
        <f t="shared" si="111"/>
        <v>12</v>
      </c>
      <c r="M53" s="219">
        <f t="shared" si="111"/>
        <v>0</v>
      </c>
      <c r="N53" s="219">
        <f t="shared" si="112"/>
        <v>48</v>
      </c>
      <c r="O53" s="30"/>
      <c r="P53" s="30"/>
      <c r="Q53" s="30"/>
      <c r="R53" s="30"/>
      <c r="S53" s="30"/>
      <c r="T53" s="28">
        <f t="shared" si="99"/>
        <v>0</v>
      </c>
      <c r="U53" s="30"/>
      <c r="V53" s="30"/>
      <c r="W53" s="30"/>
      <c r="X53" s="30"/>
      <c r="Y53" s="30"/>
      <c r="Z53" s="28">
        <f t="shared" si="100"/>
        <v>0</v>
      </c>
      <c r="AA53" s="30"/>
      <c r="AB53" s="30"/>
      <c r="AC53" s="30"/>
      <c r="AD53" s="30"/>
      <c r="AE53" s="30"/>
      <c r="AF53" s="28">
        <f t="shared" si="101"/>
        <v>0</v>
      </c>
      <c r="AG53" s="30"/>
      <c r="AH53" s="30"/>
      <c r="AI53" s="30"/>
      <c r="AJ53" s="30"/>
      <c r="AK53" s="30"/>
      <c r="AL53" s="28">
        <f t="shared" si="102"/>
        <v>0</v>
      </c>
      <c r="AM53" s="30">
        <v>12</v>
      </c>
      <c r="AN53" s="30"/>
      <c r="AO53" s="30">
        <v>12</v>
      </c>
      <c r="AP53" s="30"/>
      <c r="AQ53" s="30">
        <v>48</v>
      </c>
      <c r="AR53" s="28">
        <f t="shared" si="103"/>
        <v>2</v>
      </c>
      <c r="AS53" s="30"/>
      <c r="AT53" s="30"/>
      <c r="AU53" s="30"/>
      <c r="AV53" s="30"/>
      <c r="AW53" s="30"/>
      <c r="AX53" s="28">
        <f t="shared" si="104"/>
        <v>0</v>
      </c>
      <c r="AY53" s="30"/>
      <c r="AZ53" s="30"/>
      <c r="BA53" s="30"/>
      <c r="BB53" s="30"/>
      <c r="BC53" s="30"/>
      <c r="BD53" s="28">
        <f t="shared" si="105"/>
        <v>0</v>
      </c>
      <c r="BE53" s="30"/>
      <c r="BF53" s="30"/>
      <c r="BG53" s="30"/>
      <c r="BH53" s="30"/>
      <c r="BI53" s="30"/>
      <c r="BJ53" s="28">
        <f t="shared" si="106"/>
        <v>0</v>
      </c>
      <c r="BK53" s="30"/>
      <c r="BL53" s="30"/>
      <c r="BM53" s="30"/>
      <c r="BN53" s="30"/>
      <c r="BO53" s="30"/>
      <c r="BP53" s="28">
        <f t="shared" si="107"/>
        <v>0</v>
      </c>
      <c r="BQ53" s="240"/>
      <c r="BR53" s="240"/>
      <c r="BS53" s="240"/>
      <c r="BT53" s="240"/>
      <c r="BU53" s="240"/>
      <c r="BV53" s="28">
        <f t="shared" si="108"/>
        <v>0</v>
      </c>
    </row>
    <row r="54" spans="1:76" ht="21" customHeight="1" x14ac:dyDescent="0.15">
      <c r="A54" s="24" t="s">
        <v>334</v>
      </c>
      <c r="B54" s="31" t="s">
        <v>183</v>
      </c>
      <c r="C54" s="26" t="s">
        <v>300</v>
      </c>
      <c r="D54" s="27">
        <v>9</v>
      </c>
      <c r="E54" s="27"/>
      <c r="F54" s="27"/>
      <c r="G54" s="28">
        <f t="shared" si="96"/>
        <v>5</v>
      </c>
      <c r="H54" s="28">
        <f t="shared" si="109"/>
        <v>180</v>
      </c>
      <c r="I54" s="219">
        <f t="shared" si="110"/>
        <v>75</v>
      </c>
      <c r="J54" s="219">
        <f t="shared" si="111"/>
        <v>20</v>
      </c>
      <c r="K54" s="219">
        <f t="shared" si="111"/>
        <v>0</v>
      </c>
      <c r="L54" s="219">
        <f t="shared" si="111"/>
        <v>28</v>
      </c>
      <c r="M54" s="219">
        <f t="shared" si="111"/>
        <v>27</v>
      </c>
      <c r="N54" s="219">
        <f t="shared" si="112"/>
        <v>105</v>
      </c>
      <c r="O54" s="30"/>
      <c r="P54" s="30"/>
      <c r="Q54" s="30"/>
      <c r="R54" s="30"/>
      <c r="S54" s="30"/>
      <c r="T54" s="28">
        <f t="shared" si="99"/>
        <v>0</v>
      </c>
      <c r="U54" s="30"/>
      <c r="V54" s="30"/>
      <c r="W54" s="30"/>
      <c r="X54" s="30"/>
      <c r="Y54" s="30"/>
      <c r="Z54" s="28">
        <f t="shared" si="100"/>
        <v>0</v>
      </c>
      <c r="AA54" s="30"/>
      <c r="AB54" s="30"/>
      <c r="AC54" s="30"/>
      <c r="AD54" s="30"/>
      <c r="AE54" s="30"/>
      <c r="AF54" s="28">
        <f t="shared" si="101"/>
        <v>0</v>
      </c>
      <c r="AG54" s="30"/>
      <c r="AH54" s="30"/>
      <c r="AI54" s="30"/>
      <c r="AJ54" s="30"/>
      <c r="AK54" s="30"/>
      <c r="AL54" s="28">
        <f t="shared" si="102"/>
        <v>0</v>
      </c>
      <c r="AM54" s="30"/>
      <c r="AN54" s="30"/>
      <c r="AO54" s="30"/>
      <c r="AP54" s="30"/>
      <c r="AQ54" s="30"/>
      <c r="AR54" s="28">
        <f t="shared" si="103"/>
        <v>0</v>
      </c>
      <c r="AS54" s="30"/>
      <c r="AT54" s="30"/>
      <c r="AU54" s="30"/>
      <c r="AV54" s="30"/>
      <c r="AW54" s="30"/>
      <c r="AX54" s="28">
        <f t="shared" si="104"/>
        <v>0</v>
      </c>
      <c r="AY54" s="30"/>
      <c r="AZ54" s="30"/>
      <c r="BA54" s="30"/>
      <c r="BB54" s="30"/>
      <c r="BC54" s="30"/>
      <c r="BD54" s="28">
        <f t="shared" si="105"/>
        <v>0</v>
      </c>
      <c r="BE54" s="30"/>
      <c r="BF54" s="30"/>
      <c r="BG54" s="30"/>
      <c r="BH54" s="30"/>
      <c r="BI54" s="30"/>
      <c r="BJ54" s="28">
        <f t="shared" si="106"/>
        <v>0</v>
      </c>
      <c r="BK54" s="30">
        <v>10</v>
      </c>
      <c r="BL54" s="30"/>
      <c r="BM54" s="30">
        <v>14</v>
      </c>
      <c r="BN54" s="30"/>
      <c r="BO54" s="30">
        <v>48</v>
      </c>
      <c r="BP54" s="28">
        <f t="shared" si="107"/>
        <v>2</v>
      </c>
      <c r="BQ54" s="240">
        <v>10</v>
      </c>
      <c r="BR54" s="240"/>
      <c r="BS54" s="240">
        <v>14</v>
      </c>
      <c r="BT54" s="240">
        <v>27</v>
      </c>
      <c r="BU54" s="240">
        <v>57</v>
      </c>
      <c r="BV54" s="28">
        <f t="shared" si="108"/>
        <v>3</v>
      </c>
    </row>
    <row r="55" spans="1:76" ht="21" customHeight="1" x14ac:dyDescent="0.15">
      <c r="A55" s="24" t="s">
        <v>335</v>
      </c>
      <c r="B55" s="31" t="s">
        <v>186</v>
      </c>
      <c r="C55" s="26"/>
      <c r="D55" s="27" t="s">
        <v>300</v>
      </c>
      <c r="E55" s="27"/>
      <c r="F55" s="27"/>
      <c r="G55" s="28">
        <f t="shared" si="96"/>
        <v>3</v>
      </c>
      <c r="H55" s="28">
        <f t="shared" si="109"/>
        <v>108</v>
      </c>
      <c r="I55" s="219">
        <f t="shared" si="110"/>
        <v>22</v>
      </c>
      <c r="J55" s="219">
        <f t="shared" si="111"/>
        <v>8</v>
      </c>
      <c r="K55" s="219">
        <f t="shared" si="111"/>
        <v>0</v>
      </c>
      <c r="L55" s="219">
        <f t="shared" si="111"/>
        <v>14</v>
      </c>
      <c r="M55" s="219">
        <f t="shared" si="111"/>
        <v>0</v>
      </c>
      <c r="N55" s="219">
        <f t="shared" si="112"/>
        <v>86</v>
      </c>
      <c r="O55" s="30"/>
      <c r="P55" s="30"/>
      <c r="Q55" s="30"/>
      <c r="R55" s="30"/>
      <c r="S55" s="30"/>
      <c r="T55" s="28">
        <f t="shared" si="99"/>
        <v>0</v>
      </c>
      <c r="U55" s="30"/>
      <c r="V55" s="30"/>
      <c r="W55" s="30"/>
      <c r="X55" s="30"/>
      <c r="Y55" s="30"/>
      <c r="Z55" s="28">
        <f t="shared" si="100"/>
        <v>0</v>
      </c>
      <c r="AA55" s="30"/>
      <c r="AB55" s="30"/>
      <c r="AC55" s="30"/>
      <c r="AD55" s="30"/>
      <c r="AE55" s="30"/>
      <c r="AF55" s="28">
        <f t="shared" si="101"/>
        <v>0</v>
      </c>
      <c r="AG55" s="30"/>
      <c r="AH55" s="30"/>
      <c r="AI55" s="30"/>
      <c r="AJ55" s="30"/>
      <c r="AK55" s="30"/>
      <c r="AL55" s="28">
        <f t="shared" si="102"/>
        <v>0</v>
      </c>
      <c r="AM55" s="30"/>
      <c r="AN55" s="30"/>
      <c r="AO55" s="30"/>
      <c r="AP55" s="30"/>
      <c r="AQ55" s="30"/>
      <c r="AR55" s="28">
        <f t="shared" si="103"/>
        <v>0</v>
      </c>
      <c r="AS55" s="30"/>
      <c r="AT55" s="30"/>
      <c r="AU55" s="30"/>
      <c r="AV55" s="30"/>
      <c r="AW55" s="30"/>
      <c r="AX55" s="28">
        <f t="shared" si="104"/>
        <v>0</v>
      </c>
      <c r="AY55" s="30"/>
      <c r="AZ55" s="30"/>
      <c r="BA55" s="30"/>
      <c r="BB55" s="30"/>
      <c r="BC55" s="30"/>
      <c r="BD55" s="28">
        <f t="shared" si="105"/>
        <v>0</v>
      </c>
      <c r="BE55" s="30"/>
      <c r="BF55" s="30"/>
      <c r="BG55" s="30"/>
      <c r="BH55" s="30"/>
      <c r="BI55" s="30"/>
      <c r="BJ55" s="28">
        <f t="shared" si="106"/>
        <v>0</v>
      </c>
      <c r="BK55" s="30"/>
      <c r="BL55" s="30"/>
      <c r="BM55" s="30"/>
      <c r="BN55" s="30"/>
      <c r="BO55" s="30"/>
      <c r="BP55" s="28">
        <f t="shared" si="107"/>
        <v>0</v>
      </c>
      <c r="BQ55" s="240">
        <v>8</v>
      </c>
      <c r="BR55" s="240"/>
      <c r="BS55" s="240">
        <v>14</v>
      </c>
      <c r="BT55" s="240"/>
      <c r="BU55" s="240">
        <v>86</v>
      </c>
      <c r="BV55" s="28">
        <f t="shared" si="108"/>
        <v>3</v>
      </c>
    </row>
    <row r="56" spans="1:76" ht="21" customHeight="1" x14ac:dyDescent="0.15">
      <c r="A56" s="24" t="s">
        <v>336</v>
      </c>
      <c r="B56" s="31" t="s">
        <v>190</v>
      </c>
      <c r="C56" s="26"/>
      <c r="D56" s="27">
        <v>3</v>
      </c>
      <c r="E56" s="27"/>
      <c r="F56" s="27"/>
      <c r="G56" s="28">
        <f t="shared" si="96"/>
        <v>2</v>
      </c>
      <c r="H56" s="28">
        <f t="shared" si="109"/>
        <v>72</v>
      </c>
      <c r="I56" s="219">
        <f t="shared" si="110"/>
        <v>24</v>
      </c>
      <c r="J56" s="219">
        <f t="shared" si="111"/>
        <v>8</v>
      </c>
      <c r="K56" s="219">
        <f t="shared" si="111"/>
        <v>0</v>
      </c>
      <c r="L56" s="219">
        <f t="shared" si="111"/>
        <v>16</v>
      </c>
      <c r="M56" s="219">
        <f t="shared" si="111"/>
        <v>0</v>
      </c>
      <c r="N56" s="219">
        <f t="shared" si="112"/>
        <v>48</v>
      </c>
      <c r="O56" s="30"/>
      <c r="P56" s="30"/>
      <c r="Q56" s="30"/>
      <c r="R56" s="30"/>
      <c r="S56" s="30"/>
      <c r="T56" s="28">
        <f t="shared" si="99"/>
        <v>0</v>
      </c>
      <c r="U56" s="30"/>
      <c r="V56" s="30"/>
      <c r="W56" s="30"/>
      <c r="X56" s="30"/>
      <c r="Y56" s="30"/>
      <c r="Z56" s="28">
        <f t="shared" si="100"/>
        <v>0</v>
      </c>
      <c r="AA56" s="30">
        <v>8</v>
      </c>
      <c r="AB56" s="30"/>
      <c r="AC56" s="30">
        <v>16</v>
      </c>
      <c r="AD56" s="30"/>
      <c r="AE56" s="30">
        <v>48</v>
      </c>
      <c r="AF56" s="28">
        <f t="shared" si="101"/>
        <v>2</v>
      </c>
      <c r="AG56" s="30"/>
      <c r="AH56" s="30"/>
      <c r="AI56" s="30"/>
      <c r="AJ56" s="30"/>
      <c r="AK56" s="30"/>
      <c r="AL56" s="28">
        <f t="shared" si="102"/>
        <v>0</v>
      </c>
      <c r="AM56" s="30"/>
      <c r="AN56" s="30"/>
      <c r="AO56" s="30"/>
      <c r="AP56" s="30"/>
      <c r="AQ56" s="30"/>
      <c r="AR56" s="28">
        <f t="shared" si="103"/>
        <v>0</v>
      </c>
      <c r="AS56" s="30"/>
      <c r="AT56" s="30"/>
      <c r="AU56" s="30"/>
      <c r="AV56" s="30"/>
      <c r="AW56" s="30"/>
      <c r="AX56" s="28">
        <f t="shared" si="104"/>
        <v>0</v>
      </c>
      <c r="AY56" s="30"/>
      <c r="AZ56" s="30"/>
      <c r="BA56" s="30"/>
      <c r="BB56" s="30"/>
      <c r="BC56" s="30"/>
      <c r="BD56" s="28">
        <f t="shared" si="105"/>
        <v>0</v>
      </c>
      <c r="BE56" s="30"/>
      <c r="BF56" s="30"/>
      <c r="BG56" s="30"/>
      <c r="BH56" s="30"/>
      <c r="BI56" s="30"/>
      <c r="BJ56" s="28">
        <f t="shared" si="106"/>
        <v>0</v>
      </c>
      <c r="BK56" s="30"/>
      <c r="BL56" s="30"/>
      <c r="BM56" s="30"/>
      <c r="BN56" s="30"/>
      <c r="BO56" s="30"/>
      <c r="BP56" s="28">
        <f t="shared" si="107"/>
        <v>0</v>
      </c>
      <c r="BQ56" s="240"/>
      <c r="BR56" s="240"/>
      <c r="BS56" s="240"/>
      <c r="BT56" s="240"/>
      <c r="BU56" s="240"/>
      <c r="BV56" s="28">
        <f t="shared" si="108"/>
        <v>0</v>
      </c>
    </row>
    <row r="57" spans="1:76" ht="21" customHeight="1" x14ac:dyDescent="0.15">
      <c r="A57" s="24" t="s">
        <v>337</v>
      </c>
      <c r="B57" s="31" t="s">
        <v>191</v>
      </c>
      <c r="C57" s="242" t="s">
        <v>300</v>
      </c>
      <c r="D57" s="27"/>
      <c r="E57" s="27"/>
      <c r="F57" s="27"/>
      <c r="G57" s="28">
        <f t="shared" si="96"/>
        <v>3</v>
      </c>
      <c r="H57" s="28">
        <f t="shared" si="109"/>
        <v>108</v>
      </c>
      <c r="I57" s="219">
        <f t="shared" si="110"/>
        <v>45</v>
      </c>
      <c r="J57" s="219">
        <f t="shared" si="111"/>
        <v>8</v>
      </c>
      <c r="K57" s="219">
        <f t="shared" si="111"/>
        <v>0</v>
      </c>
      <c r="L57" s="219">
        <f t="shared" si="111"/>
        <v>10</v>
      </c>
      <c r="M57" s="219">
        <f t="shared" si="111"/>
        <v>27</v>
      </c>
      <c r="N57" s="219">
        <f t="shared" si="112"/>
        <v>63</v>
      </c>
      <c r="O57" s="30"/>
      <c r="P57" s="30"/>
      <c r="Q57" s="30"/>
      <c r="R57" s="30"/>
      <c r="S57" s="30"/>
      <c r="T57" s="28">
        <f t="shared" si="99"/>
        <v>0</v>
      </c>
      <c r="U57" s="30"/>
      <c r="V57" s="30"/>
      <c r="W57" s="30"/>
      <c r="X57" s="30"/>
      <c r="Y57" s="30"/>
      <c r="Z57" s="28">
        <f t="shared" si="100"/>
        <v>0</v>
      </c>
      <c r="AA57" s="30"/>
      <c r="AB57" s="30"/>
      <c r="AC57" s="30"/>
      <c r="AD57" s="30"/>
      <c r="AE57" s="30"/>
      <c r="AF57" s="28">
        <f t="shared" si="101"/>
        <v>0</v>
      </c>
      <c r="AG57" s="30"/>
      <c r="AH57" s="30"/>
      <c r="AI57" s="30"/>
      <c r="AJ57" s="30"/>
      <c r="AK57" s="30"/>
      <c r="AL57" s="28">
        <f t="shared" si="102"/>
        <v>0</v>
      </c>
      <c r="AM57" s="30"/>
      <c r="AN57" s="30"/>
      <c r="AO57" s="30"/>
      <c r="AP57" s="30"/>
      <c r="AQ57" s="30"/>
      <c r="AR57" s="28">
        <f t="shared" si="103"/>
        <v>0</v>
      </c>
      <c r="AS57" s="30"/>
      <c r="AT57" s="30"/>
      <c r="AU57" s="30"/>
      <c r="AV57" s="30"/>
      <c r="AW57" s="30"/>
      <c r="AX57" s="28">
        <f t="shared" si="104"/>
        <v>0</v>
      </c>
      <c r="AY57" s="30"/>
      <c r="AZ57" s="30"/>
      <c r="BA57" s="30"/>
      <c r="BB57" s="30"/>
      <c r="BC57" s="30"/>
      <c r="BD57" s="28">
        <f t="shared" si="105"/>
        <v>0</v>
      </c>
      <c r="BE57" s="30"/>
      <c r="BF57" s="30"/>
      <c r="BG57" s="30"/>
      <c r="BH57" s="30"/>
      <c r="BI57" s="30"/>
      <c r="BJ57" s="28">
        <f t="shared" si="106"/>
        <v>0</v>
      </c>
      <c r="BK57" s="30"/>
      <c r="BL57" s="30"/>
      <c r="BM57" s="30"/>
      <c r="BN57" s="30"/>
      <c r="BO57" s="30"/>
      <c r="BP57" s="28">
        <f t="shared" si="107"/>
        <v>0</v>
      </c>
      <c r="BQ57" s="240">
        <v>8</v>
      </c>
      <c r="BR57" s="240"/>
      <c r="BS57" s="240">
        <v>10</v>
      </c>
      <c r="BT57" s="240">
        <v>27</v>
      </c>
      <c r="BU57" s="240">
        <v>63</v>
      </c>
      <c r="BV57" s="28">
        <f t="shared" si="108"/>
        <v>3</v>
      </c>
    </row>
    <row r="58" spans="1:76" ht="21" customHeight="1" x14ac:dyDescent="0.15">
      <c r="A58" s="24" t="s">
        <v>338</v>
      </c>
      <c r="B58" s="31" t="s">
        <v>193</v>
      </c>
      <c r="C58" s="26"/>
      <c r="D58" s="27">
        <v>6</v>
      </c>
      <c r="E58" s="27"/>
      <c r="F58" s="27"/>
      <c r="G58" s="28">
        <f t="shared" si="96"/>
        <v>3</v>
      </c>
      <c r="H58" s="28">
        <f t="shared" si="109"/>
        <v>108</v>
      </c>
      <c r="I58" s="219">
        <f t="shared" si="110"/>
        <v>16</v>
      </c>
      <c r="J58" s="219">
        <f t="shared" si="111"/>
        <v>6</v>
      </c>
      <c r="K58" s="219">
        <f t="shared" si="111"/>
        <v>0</v>
      </c>
      <c r="L58" s="219">
        <f t="shared" si="111"/>
        <v>10</v>
      </c>
      <c r="M58" s="219">
        <f t="shared" si="111"/>
        <v>0</v>
      </c>
      <c r="N58" s="219">
        <f t="shared" si="112"/>
        <v>92</v>
      </c>
      <c r="O58" s="30"/>
      <c r="P58" s="30"/>
      <c r="Q58" s="30"/>
      <c r="R58" s="30"/>
      <c r="S58" s="30"/>
      <c r="T58" s="28">
        <f t="shared" si="99"/>
        <v>0</v>
      </c>
      <c r="U58" s="30"/>
      <c r="V58" s="30"/>
      <c r="W58" s="30"/>
      <c r="X58" s="30"/>
      <c r="Y58" s="30"/>
      <c r="Z58" s="28">
        <f t="shared" si="100"/>
        <v>0</v>
      </c>
      <c r="AA58" s="30"/>
      <c r="AB58" s="30"/>
      <c r="AC58" s="30"/>
      <c r="AD58" s="30"/>
      <c r="AE58" s="30"/>
      <c r="AF58" s="28">
        <f t="shared" si="101"/>
        <v>0</v>
      </c>
      <c r="AG58" s="30"/>
      <c r="AH58" s="30"/>
      <c r="AI58" s="30"/>
      <c r="AJ58" s="30"/>
      <c r="AK58" s="30"/>
      <c r="AL58" s="28">
        <f t="shared" si="102"/>
        <v>0</v>
      </c>
      <c r="AM58" s="30"/>
      <c r="AN58" s="30"/>
      <c r="AO58" s="30"/>
      <c r="AP58" s="30"/>
      <c r="AQ58" s="30"/>
      <c r="AR58" s="28">
        <f t="shared" si="103"/>
        <v>0</v>
      </c>
      <c r="AS58" s="30">
        <v>6</v>
      </c>
      <c r="AT58" s="30"/>
      <c r="AU58" s="30">
        <v>10</v>
      </c>
      <c r="AV58" s="30"/>
      <c r="AW58" s="30">
        <v>92</v>
      </c>
      <c r="AX58" s="28">
        <f t="shared" si="104"/>
        <v>3</v>
      </c>
      <c r="AY58" s="30"/>
      <c r="AZ58" s="30"/>
      <c r="BA58" s="30"/>
      <c r="BB58" s="30"/>
      <c r="BC58" s="30"/>
      <c r="BD58" s="28">
        <f t="shared" si="105"/>
        <v>0</v>
      </c>
      <c r="BE58" s="30"/>
      <c r="BF58" s="30"/>
      <c r="BG58" s="30"/>
      <c r="BH58" s="30"/>
      <c r="BI58" s="30"/>
      <c r="BJ58" s="28">
        <f t="shared" si="106"/>
        <v>0</v>
      </c>
      <c r="BK58" s="30"/>
      <c r="BL58" s="30"/>
      <c r="BM58" s="30"/>
      <c r="BN58" s="30"/>
      <c r="BO58" s="30"/>
      <c r="BP58" s="28">
        <f t="shared" si="107"/>
        <v>0</v>
      </c>
      <c r="BQ58" s="240"/>
      <c r="BR58" s="240"/>
      <c r="BS58" s="240"/>
      <c r="BT58" s="240"/>
      <c r="BU58" s="240"/>
      <c r="BV58" s="28">
        <f t="shared" si="108"/>
        <v>0</v>
      </c>
    </row>
    <row r="59" spans="1:76" ht="21" customHeight="1" x14ac:dyDescent="0.15">
      <c r="A59" s="24" t="s">
        <v>339</v>
      </c>
      <c r="B59" s="31" t="s">
        <v>179</v>
      </c>
      <c r="C59" s="26"/>
      <c r="D59" s="27">
        <v>8</v>
      </c>
      <c r="E59" s="27"/>
      <c r="F59" s="27"/>
      <c r="G59" s="28">
        <f t="shared" si="96"/>
        <v>2</v>
      </c>
      <c r="H59" s="28">
        <f t="shared" si="109"/>
        <v>72</v>
      </c>
      <c r="I59" s="219">
        <f t="shared" si="110"/>
        <v>26</v>
      </c>
      <c r="J59" s="219">
        <f t="shared" si="111"/>
        <v>8</v>
      </c>
      <c r="K59" s="219">
        <f t="shared" si="111"/>
        <v>0</v>
      </c>
      <c r="L59" s="219">
        <f t="shared" si="111"/>
        <v>18</v>
      </c>
      <c r="M59" s="219">
        <f t="shared" si="111"/>
        <v>0</v>
      </c>
      <c r="N59" s="219">
        <f t="shared" si="112"/>
        <v>46</v>
      </c>
      <c r="O59" s="30"/>
      <c r="P59" s="30"/>
      <c r="Q59" s="30"/>
      <c r="R59" s="30"/>
      <c r="S59" s="30"/>
      <c r="T59" s="28">
        <f t="shared" si="99"/>
        <v>0</v>
      </c>
      <c r="U59" s="30"/>
      <c r="V59" s="30"/>
      <c r="W59" s="30"/>
      <c r="X59" s="30"/>
      <c r="Y59" s="30"/>
      <c r="Z59" s="28">
        <f t="shared" si="100"/>
        <v>0</v>
      </c>
      <c r="AA59" s="30"/>
      <c r="AB59" s="30"/>
      <c r="AC59" s="30"/>
      <c r="AD59" s="30"/>
      <c r="AE59" s="30"/>
      <c r="AF59" s="28">
        <f t="shared" si="101"/>
        <v>0</v>
      </c>
      <c r="AG59" s="30"/>
      <c r="AH59" s="30"/>
      <c r="AI59" s="30"/>
      <c r="AJ59" s="30"/>
      <c r="AK59" s="30"/>
      <c r="AL59" s="28">
        <f t="shared" si="102"/>
        <v>0</v>
      </c>
      <c r="AM59" s="30"/>
      <c r="AN59" s="30"/>
      <c r="AO59" s="30"/>
      <c r="AP59" s="30"/>
      <c r="AQ59" s="30"/>
      <c r="AR59" s="28">
        <f t="shared" si="103"/>
        <v>0</v>
      </c>
      <c r="AS59" s="30"/>
      <c r="AT59" s="30"/>
      <c r="AU59" s="30"/>
      <c r="AV59" s="30"/>
      <c r="AW59" s="30"/>
      <c r="AX59" s="28">
        <f t="shared" si="104"/>
        <v>0</v>
      </c>
      <c r="AY59" s="30"/>
      <c r="AZ59" s="30"/>
      <c r="BA59" s="30"/>
      <c r="BB59" s="30"/>
      <c r="BC59" s="30"/>
      <c r="BD59" s="28">
        <f t="shared" si="105"/>
        <v>0</v>
      </c>
      <c r="BE59" s="30">
        <v>8</v>
      </c>
      <c r="BF59" s="30"/>
      <c r="BG59" s="30">
        <v>18</v>
      </c>
      <c r="BH59" s="30"/>
      <c r="BI59" s="30">
        <v>46</v>
      </c>
      <c r="BJ59" s="28">
        <f t="shared" si="106"/>
        <v>2</v>
      </c>
      <c r="BK59" s="30"/>
      <c r="BL59" s="30"/>
      <c r="BM59" s="30"/>
      <c r="BN59" s="30"/>
      <c r="BO59" s="30"/>
      <c r="BP59" s="28">
        <f t="shared" si="107"/>
        <v>0</v>
      </c>
      <c r="BQ59" s="240"/>
      <c r="BR59" s="240"/>
      <c r="BS59" s="240"/>
      <c r="BT59" s="240"/>
      <c r="BU59" s="240"/>
      <c r="BV59" s="28">
        <f t="shared" si="108"/>
        <v>0</v>
      </c>
    </row>
    <row r="60" spans="1:76" ht="21" customHeight="1" x14ac:dyDescent="0.15">
      <c r="A60" s="24" t="s">
        <v>340</v>
      </c>
      <c r="B60" s="239" t="s">
        <v>197</v>
      </c>
      <c r="C60" s="45"/>
      <c r="D60" s="40">
        <v>8</v>
      </c>
      <c r="E60" s="40"/>
      <c r="F60" s="40"/>
      <c r="G60" s="42">
        <f t="shared" si="96"/>
        <v>3</v>
      </c>
      <c r="H60" s="42">
        <f t="shared" ref="H60" si="113">N60+I60</f>
        <v>108</v>
      </c>
      <c r="I60" s="220">
        <f t="shared" ref="I60" si="114">SUM(J60:M60)</f>
        <v>26</v>
      </c>
      <c r="J60" s="220">
        <f t="shared" ref="J60" si="115">O60+U60+AA60+AG60+AM60+AS60+AY60+BE60+BK60+BQ60</f>
        <v>8</v>
      </c>
      <c r="K60" s="220">
        <f t="shared" ref="K60" si="116">P60+V60+AB60+AH60+AN60+AT60+AZ60+BF60+BL60+BR60</f>
        <v>0</v>
      </c>
      <c r="L60" s="220">
        <f t="shared" ref="L60" si="117">Q60+W60+AC60+AI60+AO60+AU60+BA60+BG60+BM60+BS60</f>
        <v>18</v>
      </c>
      <c r="M60" s="220">
        <f t="shared" ref="M60" si="118">R60+X60+AD60+AJ60+AP60+AV60+BB60+BH60+BN60+BT60</f>
        <v>0</v>
      </c>
      <c r="N60" s="220">
        <f t="shared" ref="N60" si="119">S60+Y60+AE60+AK60+AQ60+AW60+BC60+BI60++BO60+BU60</f>
        <v>82</v>
      </c>
      <c r="O60" s="41"/>
      <c r="P60" s="41"/>
      <c r="Q60" s="41"/>
      <c r="R60" s="41"/>
      <c r="S60" s="41"/>
      <c r="T60" s="42">
        <f t="shared" si="99"/>
        <v>0</v>
      </c>
      <c r="U60" s="41"/>
      <c r="V60" s="41"/>
      <c r="W60" s="41"/>
      <c r="X60" s="41"/>
      <c r="Y60" s="41"/>
      <c r="Z60" s="42">
        <f t="shared" si="100"/>
        <v>0</v>
      </c>
      <c r="AA60" s="41"/>
      <c r="AB60" s="41"/>
      <c r="AC60" s="41"/>
      <c r="AD60" s="41"/>
      <c r="AE60" s="41"/>
      <c r="AF60" s="42">
        <f t="shared" si="101"/>
        <v>0</v>
      </c>
      <c r="AG60" s="41"/>
      <c r="AH60" s="41"/>
      <c r="AI60" s="41"/>
      <c r="AJ60" s="41"/>
      <c r="AK60" s="41"/>
      <c r="AL60" s="42">
        <f t="shared" si="102"/>
        <v>0</v>
      </c>
      <c r="AM60" s="41"/>
      <c r="AN60" s="41"/>
      <c r="AO60" s="41"/>
      <c r="AP60" s="41"/>
      <c r="AQ60" s="41"/>
      <c r="AR60" s="42">
        <f t="shared" si="103"/>
        <v>0</v>
      </c>
      <c r="AS60" s="41"/>
      <c r="AT60" s="41"/>
      <c r="AU60" s="41"/>
      <c r="AV60" s="41"/>
      <c r="AW60" s="41"/>
      <c r="AX60" s="42">
        <f t="shared" si="104"/>
        <v>0</v>
      </c>
      <c r="AY60" s="41"/>
      <c r="AZ60" s="41"/>
      <c r="BA60" s="41"/>
      <c r="BB60" s="41"/>
      <c r="BC60" s="41"/>
      <c r="BD60" s="42">
        <f t="shared" si="105"/>
        <v>0</v>
      </c>
      <c r="BE60" s="41">
        <v>8</v>
      </c>
      <c r="BF60" s="41"/>
      <c r="BG60" s="41">
        <v>18</v>
      </c>
      <c r="BH60" s="41"/>
      <c r="BI60" s="41">
        <v>82</v>
      </c>
      <c r="BJ60" s="42">
        <f t="shared" si="106"/>
        <v>3</v>
      </c>
      <c r="BK60" s="41"/>
      <c r="BL60" s="41"/>
      <c r="BM60" s="41"/>
      <c r="BN60" s="41"/>
      <c r="BO60" s="41"/>
      <c r="BP60" s="42">
        <f t="shared" si="107"/>
        <v>0</v>
      </c>
      <c r="BQ60" s="243"/>
      <c r="BR60" s="243"/>
      <c r="BS60" s="243"/>
      <c r="BT60" s="243"/>
      <c r="BU60" s="243"/>
      <c r="BV60" s="42">
        <f t="shared" si="108"/>
        <v>0</v>
      </c>
    </row>
    <row r="61" spans="1:76" ht="16.5" hidden="1" customHeight="1" x14ac:dyDescent="0.15">
      <c r="A61" s="24"/>
      <c r="B61" s="31"/>
      <c r="C61" s="26"/>
      <c r="D61" s="27"/>
      <c r="E61" s="27"/>
      <c r="F61" s="27"/>
      <c r="G61" s="28">
        <f t="shared" si="24"/>
        <v>0</v>
      </c>
      <c r="H61" s="28">
        <f t="shared" si="25"/>
        <v>0</v>
      </c>
      <c r="I61" s="29">
        <f t="shared" si="26"/>
        <v>0</v>
      </c>
      <c r="J61" s="29">
        <f t="shared" si="38"/>
        <v>0</v>
      </c>
      <c r="K61" s="29">
        <f t="shared" si="27"/>
        <v>0</v>
      </c>
      <c r="L61" s="29">
        <f t="shared" si="27"/>
        <v>0</v>
      </c>
      <c r="M61" s="29">
        <f t="shared" si="27"/>
        <v>0</v>
      </c>
      <c r="N61" s="29">
        <f t="shared" si="28"/>
        <v>0</v>
      </c>
      <c r="O61" s="30"/>
      <c r="P61" s="30"/>
      <c r="Q61" s="30"/>
      <c r="R61" s="30"/>
      <c r="S61" s="30"/>
      <c r="T61" s="28">
        <f t="shared" si="5"/>
        <v>0</v>
      </c>
      <c r="U61" s="30"/>
      <c r="V61" s="30"/>
      <c r="W61" s="30"/>
      <c r="X61" s="30"/>
      <c r="Y61" s="30"/>
      <c r="Z61" s="28">
        <f t="shared" si="29"/>
        <v>0</v>
      </c>
      <c r="AA61" s="30"/>
      <c r="AB61" s="30"/>
      <c r="AC61" s="30"/>
      <c r="AD61" s="30"/>
      <c r="AE61" s="30"/>
      <c r="AF61" s="28">
        <f t="shared" si="30"/>
        <v>0</v>
      </c>
      <c r="AG61" s="30"/>
      <c r="AH61" s="30"/>
      <c r="AI61" s="30"/>
      <c r="AJ61" s="30"/>
      <c r="AK61" s="30"/>
      <c r="AL61" s="28">
        <f t="shared" si="31"/>
        <v>0</v>
      </c>
      <c r="AM61" s="30"/>
      <c r="AN61" s="30"/>
      <c r="AO61" s="30"/>
      <c r="AP61" s="30"/>
      <c r="AQ61" s="30"/>
      <c r="AR61" s="28">
        <f t="shared" si="75"/>
        <v>0</v>
      </c>
      <c r="AS61" s="30"/>
      <c r="AT61" s="30"/>
      <c r="AU61" s="30"/>
      <c r="AV61" s="30"/>
      <c r="AW61" s="30"/>
      <c r="AX61" s="28">
        <f t="shared" si="76"/>
        <v>0</v>
      </c>
      <c r="AY61" s="30"/>
      <c r="AZ61" s="30"/>
      <c r="BA61" s="30"/>
      <c r="BB61" s="30"/>
      <c r="BC61" s="30"/>
      <c r="BD61" s="28">
        <f t="shared" si="34"/>
        <v>0</v>
      </c>
      <c r="BE61" s="30"/>
      <c r="BF61" s="30"/>
      <c r="BG61" s="30"/>
      <c r="BH61" s="30"/>
      <c r="BI61" s="30"/>
      <c r="BJ61" s="28">
        <f t="shared" si="35"/>
        <v>0</v>
      </c>
      <c r="BK61" s="30"/>
      <c r="BL61" s="30"/>
      <c r="BM61" s="30"/>
      <c r="BN61" s="30"/>
      <c r="BO61" s="30"/>
      <c r="BP61" s="28">
        <f t="shared" si="36"/>
        <v>0</v>
      </c>
      <c r="BQ61" s="240"/>
      <c r="BR61" s="240"/>
      <c r="BS61" s="240"/>
      <c r="BT61" s="240"/>
      <c r="BU61" s="240"/>
      <c r="BV61" s="28">
        <f t="shared" si="37"/>
        <v>0</v>
      </c>
    </row>
    <row r="62" spans="1:76" ht="16.5" hidden="1" customHeight="1" x14ac:dyDescent="0.15">
      <c r="A62" s="24" t="s">
        <v>75</v>
      </c>
      <c r="B62" s="31"/>
      <c r="C62" s="26"/>
      <c r="D62" s="27"/>
      <c r="E62" s="27"/>
      <c r="F62" s="27"/>
      <c r="G62" s="28">
        <f t="shared" si="24"/>
        <v>0</v>
      </c>
      <c r="H62" s="28">
        <f t="shared" si="25"/>
        <v>0</v>
      </c>
      <c r="I62" s="29">
        <f t="shared" si="26"/>
        <v>0</v>
      </c>
      <c r="J62" s="29">
        <f t="shared" si="38"/>
        <v>0</v>
      </c>
      <c r="K62" s="29">
        <f t="shared" si="27"/>
        <v>0</v>
      </c>
      <c r="L62" s="29">
        <f t="shared" si="27"/>
        <v>0</v>
      </c>
      <c r="M62" s="29">
        <f t="shared" si="27"/>
        <v>0</v>
      </c>
      <c r="N62" s="29">
        <f t="shared" si="28"/>
        <v>0</v>
      </c>
      <c r="O62" s="30"/>
      <c r="P62" s="30"/>
      <c r="Q62" s="30"/>
      <c r="R62" s="30"/>
      <c r="S62" s="30"/>
      <c r="T62" s="28">
        <f t="shared" si="5"/>
        <v>0</v>
      </c>
      <c r="U62" s="30"/>
      <c r="V62" s="30"/>
      <c r="W62" s="30"/>
      <c r="X62" s="30"/>
      <c r="Y62" s="30"/>
      <c r="Z62" s="28">
        <f t="shared" si="29"/>
        <v>0</v>
      </c>
      <c r="AA62" s="30"/>
      <c r="AB62" s="30"/>
      <c r="AC62" s="30"/>
      <c r="AD62" s="30"/>
      <c r="AE62" s="30"/>
      <c r="AF62" s="28">
        <f t="shared" si="30"/>
        <v>0</v>
      </c>
      <c r="AG62" s="30"/>
      <c r="AH62" s="30"/>
      <c r="AI62" s="30"/>
      <c r="AJ62" s="30"/>
      <c r="AK62" s="30"/>
      <c r="AL62" s="28">
        <f t="shared" si="31"/>
        <v>0</v>
      </c>
      <c r="AM62" s="30"/>
      <c r="AN62" s="30"/>
      <c r="AO62" s="30"/>
      <c r="AP62" s="30"/>
      <c r="AQ62" s="30"/>
      <c r="AR62" s="28">
        <f t="shared" si="75"/>
        <v>0</v>
      </c>
      <c r="AS62" s="30"/>
      <c r="AT62" s="30"/>
      <c r="AU62" s="30"/>
      <c r="AV62" s="30"/>
      <c r="AW62" s="30"/>
      <c r="AX62" s="28">
        <f t="shared" si="76"/>
        <v>0</v>
      </c>
      <c r="AY62" s="30"/>
      <c r="AZ62" s="30"/>
      <c r="BA62" s="30"/>
      <c r="BB62" s="30"/>
      <c r="BC62" s="30"/>
      <c r="BD62" s="28">
        <f t="shared" si="34"/>
        <v>0</v>
      </c>
      <c r="BE62" s="30"/>
      <c r="BF62" s="30"/>
      <c r="BG62" s="30"/>
      <c r="BH62" s="30"/>
      <c r="BI62" s="30"/>
      <c r="BJ62" s="28">
        <f t="shared" si="35"/>
        <v>0</v>
      </c>
      <c r="BK62" s="30"/>
      <c r="BL62" s="30"/>
      <c r="BM62" s="30"/>
      <c r="BN62" s="30"/>
      <c r="BO62" s="30"/>
      <c r="BP62" s="28">
        <f t="shared" si="36"/>
        <v>0</v>
      </c>
      <c r="BQ62" s="30"/>
      <c r="BR62" s="30"/>
      <c r="BS62" s="30"/>
      <c r="BT62" s="30"/>
      <c r="BU62" s="30"/>
      <c r="BV62" s="28">
        <f t="shared" si="37"/>
        <v>0</v>
      </c>
    </row>
    <row r="63" spans="1:76" ht="10.5" customHeight="1" thickBot="1" x14ac:dyDescent="0.2">
      <c r="A63" s="33" t="s">
        <v>76</v>
      </c>
      <c r="B63" s="34"/>
      <c r="C63" s="33"/>
      <c r="D63" s="33"/>
      <c r="E63" s="33"/>
      <c r="F63" s="33"/>
      <c r="G63" s="35"/>
      <c r="H63" s="35"/>
      <c r="I63" s="35"/>
      <c r="J63" s="35"/>
      <c r="K63" s="35"/>
      <c r="L63" s="35"/>
      <c r="M63" s="35"/>
      <c r="N63" s="35"/>
      <c r="O63" s="33"/>
      <c r="P63" s="33"/>
      <c r="Q63" s="33"/>
      <c r="R63" s="33"/>
      <c r="S63" s="33"/>
      <c r="T63" s="35"/>
      <c r="U63" s="33"/>
      <c r="V63" s="33"/>
      <c r="W63" s="33"/>
      <c r="X63" s="33"/>
      <c r="Y63" s="33"/>
      <c r="Z63" s="35"/>
      <c r="AA63" s="33"/>
      <c r="AB63" s="33"/>
      <c r="AC63" s="33"/>
      <c r="AD63" s="33"/>
      <c r="AE63" s="33"/>
      <c r="AF63" s="35"/>
      <c r="AG63" s="33"/>
      <c r="AH63" s="33"/>
      <c r="AI63" s="33"/>
      <c r="AJ63" s="33"/>
      <c r="AK63" s="33"/>
      <c r="AL63" s="35"/>
      <c r="AM63" s="33"/>
      <c r="AN63" s="33"/>
      <c r="AO63" s="33"/>
      <c r="AP63" s="33"/>
      <c r="AQ63" s="33"/>
      <c r="AR63" s="35"/>
      <c r="AS63" s="33"/>
      <c r="AT63" s="33"/>
      <c r="AU63" s="33"/>
      <c r="AV63" s="33"/>
      <c r="AW63" s="33"/>
      <c r="AX63" s="35"/>
      <c r="AY63" s="33"/>
      <c r="AZ63" s="33"/>
      <c r="BA63" s="33"/>
      <c r="BB63" s="33"/>
      <c r="BC63" s="33"/>
      <c r="BD63" s="35"/>
      <c r="BE63" s="33"/>
      <c r="BF63" s="33"/>
      <c r="BG63" s="33"/>
      <c r="BH63" s="33"/>
      <c r="BI63" s="33"/>
      <c r="BJ63" s="35"/>
      <c r="BK63" s="33"/>
      <c r="BL63" s="33"/>
      <c r="BM63" s="33"/>
      <c r="BN63" s="33"/>
      <c r="BO63" s="33"/>
      <c r="BP63" s="35"/>
      <c r="BQ63" s="33"/>
      <c r="BR63" s="33"/>
      <c r="BS63" s="33"/>
      <c r="BT63" s="33"/>
      <c r="BU63" s="33"/>
      <c r="BV63" s="35"/>
    </row>
    <row r="64" spans="1:76" ht="39" customHeight="1" thickBot="1" x14ac:dyDescent="0.35">
      <c r="A64" s="14" t="s">
        <v>77</v>
      </c>
      <c r="B64" s="225" t="s">
        <v>343</v>
      </c>
      <c r="C64" s="13"/>
      <c r="D64" s="14"/>
      <c r="E64" s="14"/>
      <c r="F64" s="14"/>
      <c r="G64" s="15">
        <f t="shared" ref="G64:AL64" si="120">G66+G83</f>
        <v>30</v>
      </c>
      <c r="H64" s="15">
        <f t="shared" si="120"/>
        <v>1080</v>
      </c>
      <c r="I64" s="15">
        <f t="shared" si="120"/>
        <v>339</v>
      </c>
      <c r="J64" s="15">
        <f t="shared" si="120"/>
        <v>108</v>
      </c>
      <c r="K64" s="15">
        <f t="shared" si="120"/>
        <v>0</v>
      </c>
      <c r="L64" s="15">
        <f t="shared" si="120"/>
        <v>150</v>
      </c>
      <c r="M64" s="15">
        <f t="shared" si="120"/>
        <v>81</v>
      </c>
      <c r="N64" s="15">
        <f t="shared" si="120"/>
        <v>741</v>
      </c>
      <c r="O64" s="15">
        <f t="shared" si="120"/>
        <v>8</v>
      </c>
      <c r="P64" s="15">
        <f t="shared" si="120"/>
        <v>0</v>
      </c>
      <c r="Q64" s="15">
        <f t="shared" si="120"/>
        <v>8</v>
      </c>
      <c r="R64" s="15">
        <f t="shared" si="120"/>
        <v>27</v>
      </c>
      <c r="S64" s="15">
        <f t="shared" si="120"/>
        <v>65</v>
      </c>
      <c r="T64" s="15">
        <f t="shared" si="120"/>
        <v>3</v>
      </c>
      <c r="U64" s="15">
        <f t="shared" si="120"/>
        <v>8</v>
      </c>
      <c r="V64" s="15">
        <f t="shared" si="120"/>
        <v>0</v>
      </c>
      <c r="W64" s="15">
        <f t="shared" si="120"/>
        <v>8</v>
      </c>
      <c r="X64" s="15">
        <f t="shared" si="120"/>
        <v>0</v>
      </c>
      <c r="Y64" s="15">
        <f t="shared" si="120"/>
        <v>56</v>
      </c>
      <c r="Z64" s="15">
        <f t="shared" si="120"/>
        <v>2</v>
      </c>
      <c r="AA64" s="15">
        <f t="shared" si="120"/>
        <v>0</v>
      </c>
      <c r="AB64" s="15">
        <f t="shared" si="120"/>
        <v>0</v>
      </c>
      <c r="AC64" s="15">
        <f t="shared" si="120"/>
        <v>0</v>
      </c>
      <c r="AD64" s="15">
        <f t="shared" si="120"/>
        <v>0</v>
      </c>
      <c r="AE64" s="15">
        <f t="shared" si="120"/>
        <v>0</v>
      </c>
      <c r="AF64" s="15">
        <f t="shared" si="120"/>
        <v>0</v>
      </c>
      <c r="AG64" s="15">
        <f t="shared" si="120"/>
        <v>32</v>
      </c>
      <c r="AH64" s="15">
        <f t="shared" si="120"/>
        <v>0</v>
      </c>
      <c r="AI64" s="15">
        <f t="shared" si="120"/>
        <v>50</v>
      </c>
      <c r="AJ64" s="15">
        <f t="shared" si="120"/>
        <v>0</v>
      </c>
      <c r="AK64" s="15">
        <f t="shared" si="120"/>
        <v>206</v>
      </c>
      <c r="AL64" s="15">
        <f t="shared" si="120"/>
        <v>8</v>
      </c>
      <c r="AM64" s="15">
        <f t="shared" ref="AM64:BV64" si="121">AM66+AM83</f>
        <v>8</v>
      </c>
      <c r="AN64" s="15">
        <f t="shared" si="121"/>
        <v>0</v>
      </c>
      <c r="AO64" s="15">
        <f t="shared" si="121"/>
        <v>8</v>
      </c>
      <c r="AP64" s="15">
        <f t="shared" si="121"/>
        <v>27</v>
      </c>
      <c r="AQ64" s="15">
        <f t="shared" si="121"/>
        <v>29</v>
      </c>
      <c r="AR64" s="15">
        <f t="shared" si="121"/>
        <v>2</v>
      </c>
      <c r="AS64" s="15">
        <f t="shared" si="121"/>
        <v>16</v>
      </c>
      <c r="AT64" s="15">
        <f t="shared" si="121"/>
        <v>0</v>
      </c>
      <c r="AU64" s="15">
        <f t="shared" si="121"/>
        <v>18</v>
      </c>
      <c r="AV64" s="15">
        <f t="shared" si="121"/>
        <v>0</v>
      </c>
      <c r="AW64" s="15">
        <f t="shared" si="121"/>
        <v>110</v>
      </c>
      <c r="AX64" s="15">
        <f t="shared" si="121"/>
        <v>4</v>
      </c>
      <c r="AY64" s="15">
        <f t="shared" si="121"/>
        <v>20</v>
      </c>
      <c r="AZ64" s="15">
        <f t="shared" si="121"/>
        <v>0</v>
      </c>
      <c r="BA64" s="15">
        <f t="shared" si="121"/>
        <v>34</v>
      </c>
      <c r="BB64" s="15">
        <f t="shared" si="121"/>
        <v>27</v>
      </c>
      <c r="BC64" s="15">
        <f t="shared" si="121"/>
        <v>135</v>
      </c>
      <c r="BD64" s="15">
        <f t="shared" si="121"/>
        <v>6</v>
      </c>
      <c r="BE64" s="15">
        <f t="shared" si="121"/>
        <v>8</v>
      </c>
      <c r="BF64" s="15">
        <f t="shared" si="121"/>
        <v>0</v>
      </c>
      <c r="BG64" s="15">
        <f t="shared" si="121"/>
        <v>14</v>
      </c>
      <c r="BH64" s="15">
        <f t="shared" si="121"/>
        <v>0</v>
      </c>
      <c r="BI64" s="15">
        <f t="shared" si="121"/>
        <v>86</v>
      </c>
      <c r="BJ64" s="15">
        <f t="shared" si="121"/>
        <v>3</v>
      </c>
      <c r="BK64" s="15">
        <f t="shared" si="121"/>
        <v>0</v>
      </c>
      <c r="BL64" s="15">
        <f t="shared" si="121"/>
        <v>0</v>
      </c>
      <c r="BM64" s="15">
        <f t="shared" si="121"/>
        <v>0</v>
      </c>
      <c r="BN64" s="15">
        <f t="shared" si="121"/>
        <v>0</v>
      </c>
      <c r="BO64" s="15">
        <f t="shared" si="121"/>
        <v>0</v>
      </c>
      <c r="BP64" s="15">
        <f t="shared" si="121"/>
        <v>0</v>
      </c>
      <c r="BQ64" s="15">
        <f t="shared" si="121"/>
        <v>8</v>
      </c>
      <c r="BR64" s="15">
        <f t="shared" si="121"/>
        <v>0</v>
      </c>
      <c r="BS64" s="15">
        <f t="shared" si="121"/>
        <v>10</v>
      </c>
      <c r="BT64" s="15">
        <f t="shared" si="121"/>
        <v>0</v>
      </c>
      <c r="BU64" s="15">
        <f t="shared" si="121"/>
        <v>54</v>
      </c>
      <c r="BV64" s="15">
        <f t="shared" si="121"/>
        <v>2</v>
      </c>
      <c r="BW64" s="36"/>
      <c r="BX64" s="37" t="b">
        <f>IF(G64=SUM(T64,Z64,AF64,AL64,AR64,AX64,BD64,BJ64,BP64,BV64),TRUE)</f>
        <v>1</v>
      </c>
    </row>
    <row r="65" spans="1:76" ht="5.25" customHeight="1" thickBot="1" x14ac:dyDescent="0.2">
      <c r="A65" s="4"/>
      <c r="B65" s="20"/>
      <c r="C65" s="4"/>
      <c r="D65" s="4"/>
      <c r="E65" s="4"/>
      <c r="F65" s="4"/>
      <c r="G65" s="21"/>
      <c r="H65" s="21"/>
      <c r="I65" s="21"/>
      <c r="J65" s="21"/>
      <c r="K65" s="21"/>
      <c r="L65" s="21"/>
      <c r="M65" s="21"/>
      <c r="N65" s="21"/>
      <c r="O65" s="38"/>
      <c r="P65" s="38"/>
      <c r="Q65" s="38"/>
      <c r="R65" s="38"/>
      <c r="S65" s="38"/>
      <c r="T65" s="21"/>
      <c r="U65" s="38"/>
      <c r="V65" s="38"/>
      <c r="W65" s="38"/>
      <c r="X65" s="38"/>
      <c r="Y65" s="38"/>
      <c r="Z65" s="21"/>
      <c r="AA65" s="38"/>
      <c r="AB65" s="38"/>
      <c r="AC65" s="38"/>
      <c r="AD65" s="38"/>
      <c r="AE65" s="38"/>
      <c r="AF65" s="21"/>
      <c r="AG65" s="38"/>
      <c r="AH65" s="38"/>
      <c r="AI65" s="38"/>
      <c r="AJ65" s="38"/>
      <c r="AK65" s="38"/>
      <c r="AL65" s="21"/>
      <c r="AM65" s="38"/>
      <c r="AN65" s="38"/>
      <c r="AO65" s="38"/>
      <c r="AP65" s="38"/>
      <c r="AQ65" s="38"/>
      <c r="AR65" s="21"/>
      <c r="AS65" s="38"/>
      <c r="AT65" s="38"/>
      <c r="AU65" s="38"/>
      <c r="AV65" s="38"/>
      <c r="AW65" s="38"/>
      <c r="AX65" s="21"/>
      <c r="AY65" s="38"/>
      <c r="AZ65" s="38"/>
      <c r="BA65" s="38"/>
      <c r="BB65" s="38"/>
      <c r="BC65" s="38"/>
      <c r="BD65" s="21"/>
      <c r="BE65" s="38"/>
      <c r="BF65" s="38"/>
      <c r="BG65" s="38"/>
      <c r="BH65" s="38"/>
      <c r="BI65" s="38"/>
      <c r="BJ65" s="21"/>
      <c r="BK65" s="38"/>
      <c r="BL65" s="38"/>
      <c r="BM65" s="38"/>
      <c r="BN65" s="38"/>
      <c r="BO65" s="38"/>
      <c r="BP65" s="21"/>
      <c r="BQ65" s="38"/>
      <c r="BR65" s="38"/>
      <c r="BS65" s="38"/>
      <c r="BT65" s="38"/>
      <c r="BU65" s="38"/>
      <c r="BV65" s="21"/>
      <c r="BW65" s="36"/>
      <c r="BX65" s="36"/>
    </row>
    <row r="66" spans="1:76" ht="21" customHeight="1" thickBot="1" x14ac:dyDescent="0.35">
      <c r="A66" s="14" t="s">
        <v>78</v>
      </c>
      <c r="B66" s="39"/>
      <c r="C66" s="13"/>
      <c r="D66" s="14"/>
      <c r="E66" s="14"/>
      <c r="F66" s="14"/>
      <c r="G66" s="15">
        <f>SUM(G67:G81)</f>
        <v>25</v>
      </c>
      <c r="H66" s="15">
        <f t="shared" ref="H66:BS66" si="122">SUM(H67:H81)</f>
        <v>900</v>
      </c>
      <c r="I66" s="15">
        <f t="shared" si="122"/>
        <v>301</v>
      </c>
      <c r="J66" s="15">
        <f t="shared" si="122"/>
        <v>94</v>
      </c>
      <c r="K66" s="15">
        <f t="shared" si="122"/>
        <v>0</v>
      </c>
      <c r="L66" s="15">
        <f t="shared" si="122"/>
        <v>126</v>
      </c>
      <c r="M66" s="15">
        <f t="shared" si="122"/>
        <v>81</v>
      </c>
      <c r="N66" s="15">
        <f t="shared" si="122"/>
        <v>599</v>
      </c>
      <c r="O66" s="15">
        <f t="shared" si="122"/>
        <v>8</v>
      </c>
      <c r="P66" s="15">
        <f t="shared" si="122"/>
        <v>0</v>
      </c>
      <c r="Q66" s="15">
        <f t="shared" si="122"/>
        <v>8</v>
      </c>
      <c r="R66" s="15">
        <f t="shared" si="122"/>
        <v>27</v>
      </c>
      <c r="S66" s="15">
        <f t="shared" si="122"/>
        <v>65</v>
      </c>
      <c r="T66" s="15">
        <f t="shared" si="122"/>
        <v>3</v>
      </c>
      <c r="U66" s="15">
        <f t="shared" si="122"/>
        <v>8</v>
      </c>
      <c r="V66" s="15">
        <f t="shared" si="122"/>
        <v>0</v>
      </c>
      <c r="W66" s="15">
        <f t="shared" si="122"/>
        <v>8</v>
      </c>
      <c r="X66" s="15">
        <f t="shared" si="122"/>
        <v>0</v>
      </c>
      <c r="Y66" s="15">
        <f t="shared" si="122"/>
        <v>56</v>
      </c>
      <c r="Z66" s="15">
        <f t="shared" si="122"/>
        <v>2</v>
      </c>
      <c r="AA66" s="15">
        <f t="shared" si="122"/>
        <v>0</v>
      </c>
      <c r="AB66" s="15">
        <f t="shared" si="122"/>
        <v>0</v>
      </c>
      <c r="AC66" s="15">
        <f t="shared" si="122"/>
        <v>0</v>
      </c>
      <c r="AD66" s="15">
        <f t="shared" si="122"/>
        <v>0</v>
      </c>
      <c r="AE66" s="15">
        <f t="shared" si="122"/>
        <v>0</v>
      </c>
      <c r="AF66" s="15">
        <f t="shared" si="122"/>
        <v>0</v>
      </c>
      <c r="AG66" s="15">
        <f t="shared" si="122"/>
        <v>32</v>
      </c>
      <c r="AH66" s="15">
        <f t="shared" si="122"/>
        <v>0</v>
      </c>
      <c r="AI66" s="15">
        <f t="shared" si="122"/>
        <v>50</v>
      </c>
      <c r="AJ66" s="15">
        <f t="shared" si="122"/>
        <v>0</v>
      </c>
      <c r="AK66" s="15">
        <f t="shared" si="122"/>
        <v>206</v>
      </c>
      <c r="AL66" s="15">
        <f t="shared" si="122"/>
        <v>8</v>
      </c>
      <c r="AM66" s="15">
        <f t="shared" si="122"/>
        <v>8</v>
      </c>
      <c r="AN66" s="15">
        <f t="shared" si="122"/>
        <v>0</v>
      </c>
      <c r="AO66" s="15">
        <f t="shared" si="122"/>
        <v>8</v>
      </c>
      <c r="AP66" s="15">
        <f t="shared" si="122"/>
        <v>27</v>
      </c>
      <c r="AQ66" s="15">
        <f t="shared" si="122"/>
        <v>29</v>
      </c>
      <c r="AR66" s="15">
        <f t="shared" si="122"/>
        <v>2</v>
      </c>
      <c r="AS66" s="15">
        <f t="shared" si="122"/>
        <v>16</v>
      </c>
      <c r="AT66" s="15">
        <f t="shared" si="122"/>
        <v>0</v>
      </c>
      <c r="AU66" s="15">
        <f t="shared" si="122"/>
        <v>18</v>
      </c>
      <c r="AV66" s="15">
        <f t="shared" si="122"/>
        <v>0</v>
      </c>
      <c r="AW66" s="15">
        <f t="shared" si="122"/>
        <v>110</v>
      </c>
      <c r="AX66" s="15">
        <f t="shared" si="122"/>
        <v>4</v>
      </c>
      <c r="AY66" s="15">
        <f t="shared" si="122"/>
        <v>14</v>
      </c>
      <c r="AZ66" s="15">
        <f t="shared" si="122"/>
        <v>0</v>
      </c>
      <c r="BA66" s="15">
        <f t="shared" si="122"/>
        <v>24</v>
      </c>
      <c r="BB66" s="15">
        <f t="shared" si="122"/>
        <v>27</v>
      </c>
      <c r="BC66" s="15">
        <f t="shared" si="122"/>
        <v>79</v>
      </c>
      <c r="BD66" s="15">
        <f t="shared" si="122"/>
        <v>4</v>
      </c>
      <c r="BE66" s="15">
        <f t="shared" si="122"/>
        <v>0</v>
      </c>
      <c r="BF66" s="15">
        <f t="shared" si="122"/>
        <v>0</v>
      </c>
      <c r="BG66" s="15">
        <f t="shared" si="122"/>
        <v>0</v>
      </c>
      <c r="BH66" s="15">
        <f t="shared" si="122"/>
        <v>0</v>
      </c>
      <c r="BI66" s="15">
        <f t="shared" si="122"/>
        <v>0</v>
      </c>
      <c r="BJ66" s="15">
        <f t="shared" si="122"/>
        <v>0</v>
      </c>
      <c r="BK66" s="15">
        <f t="shared" si="122"/>
        <v>0</v>
      </c>
      <c r="BL66" s="15">
        <f t="shared" si="122"/>
        <v>0</v>
      </c>
      <c r="BM66" s="15">
        <f t="shared" si="122"/>
        <v>0</v>
      </c>
      <c r="BN66" s="15">
        <f t="shared" si="122"/>
        <v>0</v>
      </c>
      <c r="BO66" s="15">
        <f t="shared" si="122"/>
        <v>0</v>
      </c>
      <c r="BP66" s="15">
        <f t="shared" si="122"/>
        <v>0</v>
      </c>
      <c r="BQ66" s="15">
        <f t="shared" si="122"/>
        <v>8</v>
      </c>
      <c r="BR66" s="15">
        <f t="shared" si="122"/>
        <v>0</v>
      </c>
      <c r="BS66" s="15">
        <f t="shared" si="122"/>
        <v>10</v>
      </c>
      <c r="BT66" s="15">
        <f t="shared" ref="BT66:BV66" si="123">SUM(BT67:BT81)</f>
        <v>0</v>
      </c>
      <c r="BU66" s="15">
        <f t="shared" si="123"/>
        <v>54</v>
      </c>
      <c r="BV66" s="15">
        <f t="shared" si="123"/>
        <v>2</v>
      </c>
      <c r="BW66" s="36"/>
      <c r="BX66" s="37" t="b">
        <f>IF(G66=SUM(T66,Z66,AF66,AL66,AR66,AX66,BD66,BJ66,BP66,BV66),TRUE)</f>
        <v>1</v>
      </c>
    </row>
    <row r="67" spans="1:76" ht="21" customHeight="1" x14ac:dyDescent="0.15">
      <c r="A67" s="30" t="s">
        <v>356</v>
      </c>
      <c r="B67" s="31" t="s">
        <v>182</v>
      </c>
      <c r="C67" s="26"/>
      <c r="D67" s="241" t="s">
        <v>300</v>
      </c>
      <c r="E67" s="27"/>
      <c r="F67" s="27"/>
      <c r="G67" s="28">
        <f t="shared" ref="G67:G80" si="124">T67+Z67+AF67+AL67+AR67+AX67+BD67+BJ67+BP67+BV67</f>
        <v>2</v>
      </c>
      <c r="H67" s="28">
        <f t="shared" ref="H67:H81" si="125">N67+I67</f>
        <v>72</v>
      </c>
      <c r="I67" s="29">
        <f t="shared" ref="I67:I81" si="126">SUM(J67:M67)</f>
        <v>18</v>
      </c>
      <c r="J67" s="29">
        <f t="shared" ref="J67:M81" si="127">O67+U67+AA67+AG67+AM67+AS67+AY67+BE67+BK67+BQ67</f>
        <v>8</v>
      </c>
      <c r="K67" s="29">
        <f t="shared" si="127"/>
        <v>0</v>
      </c>
      <c r="L67" s="29">
        <f t="shared" si="127"/>
        <v>10</v>
      </c>
      <c r="M67" s="29">
        <f t="shared" si="127"/>
        <v>0</v>
      </c>
      <c r="N67" s="29">
        <f t="shared" ref="N67:N81" si="128">S67+Y67+AE67+AK67+AQ67+AW67+BC67+BI67++BO67+BU67</f>
        <v>54</v>
      </c>
      <c r="O67" s="30"/>
      <c r="P67" s="30"/>
      <c r="Q67" s="30"/>
      <c r="R67" s="30"/>
      <c r="S67" s="30"/>
      <c r="T67" s="28">
        <f t="shared" ref="T67:T71" si="129">SUM(O67:S67)/36</f>
        <v>0</v>
      </c>
      <c r="U67" s="30"/>
      <c r="V67" s="30"/>
      <c r="W67" s="30"/>
      <c r="X67" s="30"/>
      <c r="Y67" s="30"/>
      <c r="Z67" s="28">
        <f t="shared" ref="Z67:Z79" si="130">SUM(U67:Y67)/36</f>
        <v>0</v>
      </c>
      <c r="AA67" s="30"/>
      <c r="AB67" s="30"/>
      <c r="AC67" s="30"/>
      <c r="AD67" s="30"/>
      <c r="AE67" s="30"/>
      <c r="AF67" s="28">
        <f t="shared" ref="AF67:AF79" si="131">SUM(AA67:AE67)/36</f>
        <v>0</v>
      </c>
      <c r="AG67" s="30"/>
      <c r="AH67" s="30"/>
      <c r="AI67" s="30"/>
      <c r="AJ67" s="30"/>
      <c r="AK67" s="30"/>
      <c r="AL67" s="28">
        <f t="shared" ref="AL67:AL79" si="132">SUM(AG67:AK67)/36</f>
        <v>0</v>
      </c>
      <c r="AM67" s="30"/>
      <c r="AN67" s="30"/>
      <c r="AO67" s="30"/>
      <c r="AP67" s="30"/>
      <c r="AQ67" s="30"/>
      <c r="AR67" s="28">
        <f t="shared" ref="AR67:AR79" si="133">SUM(AM67:AQ67)/36</f>
        <v>0</v>
      </c>
      <c r="AS67" s="30"/>
      <c r="AT67" s="30"/>
      <c r="AU67" s="30"/>
      <c r="AV67" s="30"/>
      <c r="AW67" s="30"/>
      <c r="AX67" s="28">
        <f t="shared" ref="AX67:AX79" si="134">SUM(AS67:AW67)/36</f>
        <v>0</v>
      </c>
      <c r="AY67" s="30"/>
      <c r="AZ67" s="30"/>
      <c r="BA67" s="30"/>
      <c r="BB67" s="30"/>
      <c r="BC67" s="30"/>
      <c r="BD67" s="28">
        <f t="shared" ref="BD67:BD79" si="135">SUM(AY67:BC67)/36</f>
        <v>0</v>
      </c>
      <c r="BE67" s="30"/>
      <c r="BF67" s="30"/>
      <c r="BG67" s="30"/>
      <c r="BH67" s="30"/>
      <c r="BI67" s="30"/>
      <c r="BJ67" s="28">
        <f t="shared" ref="BJ67:BJ79" si="136">SUM(BE67:BI67)/36</f>
        <v>0</v>
      </c>
      <c r="BK67" s="30"/>
      <c r="BL67" s="30"/>
      <c r="BM67" s="30"/>
      <c r="BN67" s="30"/>
      <c r="BO67" s="30"/>
      <c r="BP67" s="28">
        <f t="shared" ref="BP67:BP79" si="137">SUM(BK67:BO67)/36</f>
        <v>0</v>
      </c>
      <c r="BQ67" s="30">
        <v>8</v>
      </c>
      <c r="BR67" s="30"/>
      <c r="BS67" s="30">
        <v>10</v>
      </c>
      <c r="BT67" s="30"/>
      <c r="BU67" s="30">
        <v>54</v>
      </c>
      <c r="BV67" s="28">
        <f t="shared" ref="BV67:BV79" si="138">SUM(BQ67:BU67)/36</f>
        <v>2</v>
      </c>
    </row>
    <row r="68" spans="1:76" ht="21" customHeight="1" x14ac:dyDescent="0.15">
      <c r="A68" s="30" t="s">
        <v>357</v>
      </c>
      <c r="B68" s="31" t="s">
        <v>184</v>
      </c>
      <c r="C68" s="26">
        <v>1</v>
      </c>
      <c r="D68" s="27"/>
      <c r="E68" s="27"/>
      <c r="F68" s="27"/>
      <c r="G68" s="28">
        <f t="shared" si="124"/>
        <v>3</v>
      </c>
      <c r="H68" s="28">
        <f t="shared" si="125"/>
        <v>108</v>
      </c>
      <c r="I68" s="29">
        <f t="shared" si="126"/>
        <v>43</v>
      </c>
      <c r="J68" s="29">
        <f t="shared" si="127"/>
        <v>8</v>
      </c>
      <c r="K68" s="29">
        <f t="shared" si="127"/>
        <v>0</v>
      </c>
      <c r="L68" s="29">
        <f t="shared" si="127"/>
        <v>8</v>
      </c>
      <c r="M68" s="29">
        <f t="shared" si="127"/>
        <v>27</v>
      </c>
      <c r="N68" s="29">
        <f t="shared" si="128"/>
        <v>65</v>
      </c>
      <c r="O68" s="30">
        <v>8</v>
      </c>
      <c r="P68" s="30"/>
      <c r="Q68" s="30">
        <v>8</v>
      </c>
      <c r="R68" s="30">
        <v>27</v>
      </c>
      <c r="S68" s="30">
        <v>65</v>
      </c>
      <c r="T68" s="28">
        <f t="shared" si="129"/>
        <v>3</v>
      </c>
      <c r="U68" s="30"/>
      <c r="V68" s="30"/>
      <c r="W68" s="30"/>
      <c r="X68" s="30"/>
      <c r="Y68" s="30"/>
      <c r="Z68" s="28">
        <f t="shared" si="130"/>
        <v>0</v>
      </c>
      <c r="AA68" s="30"/>
      <c r="AB68" s="30"/>
      <c r="AC68" s="30"/>
      <c r="AD68" s="30"/>
      <c r="AE68" s="30"/>
      <c r="AF68" s="28">
        <f t="shared" si="131"/>
        <v>0</v>
      </c>
      <c r="AG68" s="30"/>
      <c r="AH68" s="30"/>
      <c r="AI68" s="30"/>
      <c r="AJ68" s="30"/>
      <c r="AK68" s="30"/>
      <c r="AL68" s="28">
        <f t="shared" si="132"/>
        <v>0</v>
      </c>
      <c r="AM68" s="30"/>
      <c r="AN68" s="30"/>
      <c r="AO68" s="30"/>
      <c r="AP68" s="30"/>
      <c r="AQ68" s="30"/>
      <c r="AR68" s="28">
        <f t="shared" si="133"/>
        <v>0</v>
      </c>
      <c r="AS68" s="30"/>
      <c r="AT68" s="30"/>
      <c r="AU68" s="30"/>
      <c r="AV68" s="30"/>
      <c r="AW68" s="30"/>
      <c r="AX68" s="28">
        <f t="shared" si="134"/>
        <v>0</v>
      </c>
      <c r="AY68" s="30"/>
      <c r="AZ68" s="30"/>
      <c r="BA68" s="30"/>
      <c r="BB68" s="30"/>
      <c r="BC68" s="30"/>
      <c r="BD68" s="28">
        <f t="shared" si="135"/>
        <v>0</v>
      </c>
      <c r="BE68" s="30"/>
      <c r="BF68" s="30"/>
      <c r="BG68" s="30"/>
      <c r="BH68" s="30"/>
      <c r="BI68" s="30"/>
      <c r="BJ68" s="28">
        <f t="shared" si="136"/>
        <v>0</v>
      </c>
      <c r="BK68" s="30"/>
      <c r="BL68" s="30"/>
      <c r="BM68" s="30"/>
      <c r="BN68" s="30"/>
      <c r="BO68" s="30"/>
      <c r="BP68" s="28">
        <f t="shared" si="137"/>
        <v>0</v>
      </c>
      <c r="BQ68" s="30"/>
      <c r="BR68" s="30"/>
      <c r="BS68" s="30"/>
      <c r="BT68" s="30"/>
      <c r="BU68" s="30"/>
      <c r="BV68" s="28">
        <f t="shared" si="138"/>
        <v>0</v>
      </c>
    </row>
    <row r="69" spans="1:76" ht="21" customHeight="1" x14ac:dyDescent="0.15">
      <c r="A69" s="30" t="s">
        <v>358</v>
      </c>
      <c r="B69" s="416" t="s">
        <v>366</v>
      </c>
      <c r="C69" s="26"/>
      <c r="D69" s="27">
        <v>4</v>
      </c>
      <c r="E69" s="27"/>
      <c r="F69" s="27"/>
      <c r="G69" s="28">
        <f t="shared" si="124"/>
        <v>3</v>
      </c>
      <c r="H69" s="28">
        <f t="shared" si="125"/>
        <v>108</v>
      </c>
      <c r="I69" s="29">
        <f t="shared" si="126"/>
        <v>28</v>
      </c>
      <c r="J69" s="29">
        <f t="shared" si="127"/>
        <v>12</v>
      </c>
      <c r="K69" s="29">
        <f t="shared" si="127"/>
        <v>0</v>
      </c>
      <c r="L69" s="29">
        <f t="shared" si="127"/>
        <v>16</v>
      </c>
      <c r="M69" s="29">
        <f t="shared" si="127"/>
        <v>0</v>
      </c>
      <c r="N69" s="29">
        <f t="shared" si="128"/>
        <v>80</v>
      </c>
      <c r="O69" s="30"/>
      <c r="P69" s="30"/>
      <c r="Q69" s="30"/>
      <c r="R69" s="30"/>
      <c r="S69" s="30"/>
      <c r="T69" s="28">
        <f t="shared" si="129"/>
        <v>0</v>
      </c>
      <c r="U69" s="30"/>
      <c r="V69" s="30"/>
      <c r="W69" s="30"/>
      <c r="X69" s="30"/>
      <c r="Y69" s="30"/>
      <c r="Z69" s="28">
        <f t="shared" si="130"/>
        <v>0</v>
      </c>
      <c r="AA69" s="30"/>
      <c r="AB69" s="30"/>
      <c r="AC69" s="30"/>
      <c r="AD69" s="30"/>
      <c r="AE69" s="30"/>
      <c r="AF69" s="28">
        <f t="shared" si="131"/>
        <v>0</v>
      </c>
      <c r="AG69" s="30">
        <v>12</v>
      </c>
      <c r="AH69" s="30"/>
      <c r="AI69" s="30">
        <v>16</v>
      </c>
      <c r="AJ69" s="30"/>
      <c r="AK69" s="30">
        <v>80</v>
      </c>
      <c r="AL69" s="28">
        <f t="shared" si="132"/>
        <v>3</v>
      </c>
      <c r="AM69" s="30"/>
      <c r="AN69" s="30"/>
      <c r="AO69" s="30"/>
      <c r="AP69" s="30"/>
      <c r="AQ69" s="30"/>
      <c r="AR69" s="28">
        <f t="shared" si="133"/>
        <v>0</v>
      </c>
      <c r="AS69" s="30"/>
      <c r="AT69" s="30"/>
      <c r="AU69" s="30"/>
      <c r="AV69" s="30"/>
      <c r="AW69" s="30"/>
      <c r="AX69" s="28">
        <f t="shared" si="134"/>
        <v>0</v>
      </c>
      <c r="AY69" s="30"/>
      <c r="AZ69" s="30"/>
      <c r="BA69" s="30"/>
      <c r="BB69" s="30"/>
      <c r="BC69" s="30"/>
      <c r="BD69" s="28">
        <f t="shared" si="135"/>
        <v>0</v>
      </c>
      <c r="BE69" s="30"/>
      <c r="BF69" s="30"/>
      <c r="BG69" s="30"/>
      <c r="BH69" s="30"/>
      <c r="BI69" s="30"/>
      <c r="BJ69" s="28">
        <f t="shared" si="136"/>
        <v>0</v>
      </c>
      <c r="BK69" s="30"/>
      <c r="BL69" s="30"/>
      <c r="BM69" s="30"/>
      <c r="BN69" s="30"/>
      <c r="BO69" s="30"/>
      <c r="BP69" s="28">
        <f t="shared" si="137"/>
        <v>0</v>
      </c>
      <c r="BQ69" s="30"/>
      <c r="BR69" s="30"/>
      <c r="BS69" s="30"/>
      <c r="BT69" s="30"/>
      <c r="BU69" s="30"/>
      <c r="BV69" s="28">
        <f t="shared" si="138"/>
        <v>0</v>
      </c>
    </row>
    <row r="70" spans="1:76" ht="21" customHeight="1" x14ac:dyDescent="0.15">
      <c r="A70" s="30" t="s">
        <v>79</v>
      </c>
      <c r="B70" s="31" t="s">
        <v>185</v>
      </c>
      <c r="C70" s="26"/>
      <c r="D70" s="27">
        <v>4</v>
      </c>
      <c r="E70" s="27"/>
      <c r="F70" s="27"/>
      <c r="G70" s="28">
        <f t="shared" si="124"/>
        <v>2</v>
      </c>
      <c r="H70" s="28">
        <f t="shared" si="125"/>
        <v>72</v>
      </c>
      <c r="I70" s="29">
        <f t="shared" si="126"/>
        <v>24</v>
      </c>
      <c r="J70" s="29">
        <f t="shared" si="127"/>
        <v>8</v>
      </c>
      <c r="K70" s="29">
        <f t="shared" si="127"/>
        <v>0</v>
      </c>
      <c r="L70" s="29">
        <f t="shared" si="127"/>
        <v>16</v>
      </c>
      <c r="M70" s="29">
        <f t="shared" si="127"/>
        <v>0</v>
      </c>
      <c r="N70" s="29">
        <f t="shared" si="128"/>
        <v>48</v>
      </c>
      <c r="O70" s="30"/>
      <c r="P70" s="30"/>
      <c r="Q70" s="30"/>
      <c r="R70" s="30"/>
      <c r="S70" s="30"/>
      <c r="T70" s="28">
        <f t="shared" si="129"/>
        <v>0</v>
      </c>
      <c r="U70" s="30"/>
      <c r="V70" s="30"/>
      <c r="W70" s="30"/>
      <c r="X70" s="30"/>
      <c r="Y70" s="30"/>
      <c r="Z70" s="28">
        <f t="shared" si="130"/>
        <v>0</v>
      </c>
      <c r="AA70" s="30"/>
      <c r="AB70" s="30"/>
      <c r="AC70" s="30"/>
      <c r="AD70" s="30"/>
      <c r="AE70" s="30"/>
      <c r="AF70" s="28">
        <f t="shared" si="131"/>
        <v>0</v>
      </c>
      <c r="AG70" s="30">
        <v>8</v>
      </c>
      <c r="AH70" s="30"/>
      <c r="AI70" s="30">
        <v>16</v>
      </c>
      <c r="AJ70" s="30"/>
      <c r="AK70" s="30">
        <v>48</v>
      </c>
      <c r="AL70" s="28">
        <f t="shared" si="132"/>
        <v>2</v>
      </c>
      <c r="AM70" s="30"/>
      <c r="AN70" s="30"/>
      <c r="AO70" s="30"/>
      <c r="AP70" s="30"/>
      <c r="AQ70" s="30"/>
      <c r="AR70" s="28">
        <f t="shared" si="133"/>
        <v>0</v>
      </c>
      <c r="AS70" s="30"/>
      <c r="AT70" s="30"/>
      <c r="AU70" s="30"/>
      <c r="AV70" s="30"/>
      <c r="AW70" s="30"/>
      <c r="AX70" s="28">
        <f t="shared" si="134"/>
        <v>0</v>
      </c>
      <c r="AY70" s="30"/>
      <c r="AZ70" s="30"/>
      <c r="BA70" s="30"/>
      <c r="BB70" s="30"/>
      <c r="BC70" s="30"/>
      <c r="BD70" s="28">
        <f t="shared" si="135"/>
        <v>0</v>
      </c>
      <c r="BE70" s="30"/>
      <c r="BF70" s="30"/>
      <c r="BG70" s="30"/>
      <c r="BH70" s="30"/>
      <c r="BI70" s="30"/>
      <c r="BJ70" s="28">
        <f t="shared" si="136"/>
        <v>0</v>
      </c>
      <c r="BK70" s="30"/>
      <c r="BL70" s="30"/>
      <c r="BM70" s="30"/>
      <c r="BN70" s="30"/>
      <c r="BO70" s="30"/>
      <c r="BP70" s="28">
        <f t="shared" si="137"/>
        <v>0</v>
      </c>
      <c r="BQ70" s="30"/>
      <c r="BR70" s="30"/>
      <c r="BS70" s="30"/>
      <c r="BT70" s="30"/>
      <c r="BU70" s="30"/>
      <c r="BV70" s="28">
        <f t="shared" si="138"/>
        <v>0</v>
      </c>
    </row>
    <row r="71" spans="1:76" ht="21.75" customHeight="1" x14ac:dyDescent="0.15">
      <c r="A71" s="30" t="s">
        <v>359</v>
      </c>
      <c r="B71" s="31" t="s">
        <v>187</v>
      </c>
      <c r="C71" s="26"/>
      <c r="D71" s="27">
        <v>7</v>
      </c>
      <c r="E71" s="27"/>
      <c r="F71" s="27"/>
      <c r="G71" s="28">
        <f t="shared" si="124"/>
        <v>2</v>
      </c>
      <c r="H71" s="28">
        <f t="shared" si="125"/>
        <v>72</v>
      </c>
      <c r="I71" s="29">
        <f t="shared" si="126"/>
        <v>22</v>
      </c>
      <c r="J71" s="29">
        <f t="shared" si="127"/>
        <v>8</v>
      </c>
      <c r="K71" s="29">
        <f t="shared" si="127"/>
        <v>0</v>
      </c>
      <c r="L71" s="29">
        <f t="shared" si="127"/>
        <v>14</v>
      </c>
      <c r="M71" s="29">
        <f t="shared" si="127"/>
        <v>0</v>
      </c>
      <c r="N71" s="29">
        <f t="shared" si="128"/>
        <v>50</v>
      </c>
      <c r="O71" s="30"/>
      <c r="P71" s="30"/>
      <c r="Q71" s="30"/>
      <c r="R71" s="30"/>
      <c r="S71" s="30"/>
      <c r="T71" s="28">
        <f t="shared" si="129"/>
        <v>0</v>
      </c>
      <c r="U71" s="30"/>
      <c r="V71" s="30"/>
      <c r="W71" s="30"/>
      <c r="X71" s="30"/>
      <c r="Y71" s="30"/>
      <c r="Z71" s="28">
        <f t="shared" si="130"/>
        <v>0</v>
      </c>
      <c r="AA71" s="30"/>
      <c r="AB71" s="30"/>
      <c r="AC71" s="30"/>
      <c r="AD71" s="30"/>
      <c r="AE71" s="30"/>
      <c r="AF71" s="28">
        <f t="shared" si="131"/>
        <v>0</v>
      </c>
      <c r="AG71" s="30"/>
      <c r="AH71" s="30"/>
      <c r="AI71" s="30"/>
      <c r="AJ71" s="30"/>
      <c r="AK71" s="30"/>
      <c r="AL71" s="28">
        <f t="shared" si="132"/>
        <v>0</v>
      </c>
      <c r="AM71" s="30"/>
      <c r="AN71" s="30"/>
      <c r="AO71" s="30"/>
      <c r="AP71" s="30"/>
      <c r="AQ71" s="30"/>
      <c r="AR71" s="28">
        <f t="shared" si="133"/>
        <v>0</v>
      </c>
      <c r="AS71" s="30"/>
      <c r="AT71" s="30"/>
      <c r="AU71" s="30"/>
      <c r="AV71" s="30"/>
      <c r="AW71" s="30"/>
      <c r="AX71" s="28">
        <f t="shared" si="134"/>
        <v>0</v>
      </c>
      <c r="AY71" s="30">
        <v>8</v>
      </c>
      <c r="AZ71" s="30"/>
      <c r="BA71" s="30">
        <v>14</v>
      </c>
      <c r="BB71" s="30"/>
      <c r="BC71" s="30">
        <v>50</v>
      </c>
      <c r="BD71" s="28">
        <f t="shared" si="135"/>
        <v>2</v>
      </c>
      <c r="BE71" s="30"/>
      <c r="BF71" s="30"/>
      <c r="BG71" s="30"/>
      <c r="BH71" s="30"/>
      <c r="BI71" s="30"/>
      <c r="BJ71" s="28">
        <f t="shared" si="136"/>
        <v>0</v>
      </c>
      <c r="BK71" s="30"/>
      <c r="BL71" s="30"/>
      <c r="BM71" s="30"/>
      <c r="BN71" s="30"/>
      <c r="BO71" s="30"/>
      <c r="BP71" s="28">
        <f t="shared" si="137"/>
        <v>0</v>
      </c>
      <c r="BQ71" s="30"/>
      <c r="BR71" s="30"/>
      <c r="BS71" s="30"/>
      <c r="BT71" s="30"/>
      <c r="BU71" s="30"/>
      <c r="BV71" s="28">
        <f t="shared" si="138"/>
        <v>0</v>
      </c>
    </row>
    <row r="72" spans="1:76" ht="21" customHeight="1" x14ac:dyDescent="0.15">
      <c r="A72" s="30" t="s">
        <v>80</v>
      </c>
      <c r="B72" s="31" t="s">
        <v>189</v>
      </c>
      <c r="C72" s="26">
        <v>7</v>
      </c>
      <c r="D72" s="27"/>
      <c r="E72" s="27"/>
      <c r="F72" s="27"/>
      <c r="G72" s="28">
        <f t="shared" si="124"/>
        <v>2</v>
      </c>
      <c r="H72" s="28">
        <f t="shared" si="125"/>
        <v>72</v>
      </c>
      <c r="I72" s="29">
        <f t="shared" si="126"/>
        <v>43</v>
      </c>
      <c r="J72" s="29">
        <f t="shared" si="127"/>
        <v>6</v>
      </c>
      <c r="K72" s="29">
        <f t="shared" si="127"/>
        <v>0</v>
      </c>
      <c r="L72" s="29">
        <f t="shared" si="127"/>
        <v>10</v>
      </c>
      <c r="M72" s="29">
        <f t="shared" si="127"/>
        <v>27</v>
      </c>
      <c r="N72" s="29">
        <f t="shared" si="128"/>
        <v>29</v>
      </c>
      <c r="O72" s="30"/>
      <c r="P72" s="30"/>
      <c r="Q72" s="30"/>
      <c r="R72" s="30"/>
      <c r="S72" s="30"/>
      <c r="T72" s="28">
        <f t="shared" ref="T72:T79" si="139">SUM(O72:S72)/36</f>
        <v>0</v>
      </c>
      <c r="U72" s="30"/>
      <c r="V72" s="30"/>
      <c r="W72" s="30"/>
      <c r="X72" s="30"/>
      <c r="Y72" s="30"/>
      <c r="Z72" s="28">
        <f t="shared" si="130"/>
        <v>0</v>
      </c>
      <c r="AA72" s="30"/>
      <c r="AB72" s="30"/>
      <c r="AC72" s="30"/>
      <c r="AD72" s="30"/>
      <c r="AE72" s="30"/>
      <c r="AF72" s="28">
        <f t="shared" si="131"/>
        <v>0</v>
      </c>
      <c r="AG72" s="30"/>
      <c r="AH72" s="30"/>
      <c r="AI72" s="30"/>
      <c r="AJ72" s="30"/>
      <c r="AK72" s="30"/>
      <c r="AL72" s="28">
        <f t="shared" si="132"/>
        <v>0</v>
      </c>
      <c r="AM72" s="30"/>
      <c r="AN72" s="30"/>
      <c r="AO72" s="30"/>
      <c r="AP72" s="30"/>
      <c r="AQ72" s="30"/>
      <c r="AR72" s="28">
        <f t="shared" si="133"/>
        <v>0</v>
      </c>
      <c r="AS72" s="30"/>
      <c r="AT72" s="30"/>
      <c r="AU72" s="30"/>
      <c r="AV72" s="30"/>
      <c r="AW72" s="30"/>
      <c r="AX72" s="28">
        <f t="shared" si="134"/>
        <v>0</v>
      </c>
      <c r="AY72" s="30">
        <v>6</v>
      </c>
      <c r="AZ72" s="30"/>
      <c r="BA72" s="30">
        <v>10</v>
      </c>
      <c r="BB72" s="30">
        <v>27</v>
      </c>
      <c r="BC72" s="30">
        <v>29</v>
      </c>
      <c r="BD72" s="28">
        <f t="shared" si="135"/>
        <v>2</v>
      </c>
      <c r="BE72" s="30"/>
      <c r="BF72" s="30"/>
      <c r="BG72" s="30"/>
      <c r="BH72" s="30"/>
      <c r="BI72" s="30"/>
      <c r="BJ72" s="28">
        <f t="shared" si="136"/>
        <v>0</v>
      </c>
      <c r="BK72" s="30"/>
      <c r="BL72" s="30"/>
      <c r="BM72" s="30"/>
      <c r="BN72" s="30"/>
      <c r="BO72" s="30"/>
      <c r="BP72" s="28">
        <f t="shared" si="137"/>
        <v>0</v>
      </c>
      <c r="BQ72" s="30"/>
      <c r="BR72" s="30"/>
      <c r="BS72" s="30"/>
      <c r="BT72" s="30"/>
      <c r="BU72" s="30"/>
      <c r="BV72" s="28">
        <f t="shared" si="138"/>
        <v>0</v>
      </c>
    </row>
    <row r="73" spans="1:76" ht="21" customHeight="1" x14ac:dyDescent="0.15">
      <c r="A73" s="30" t="s">
        <v>81</v>
      </c>
      <c r="B73" s="234" t="s">
        <v>142</v>
      </c>
      <c r="C73" s="235"/>
      <c r="D73" s="236">
        <v>2</v>
      </c>
      <c r="E73" s="236"/>
      <c r="F73" s="236"/>
      <c r="G73" s="237">
        <f t="shared" si="124"/>
        <v>2</v>
      </c>
      <c r="H73" s="237">
        <f t="shared" si="125"/>
        <v>72</v>
      </c>
      <c r="I73" s="218">
        <f t="shared" si="126"/>
        <v>16</v>
      </c>
      <c r="J73" s="218">
        <f t="shared" si="127"/>
        <v>8</v>
      </c>
      <c r="K73" s="218">
        <f t="shared" si="127"/>
        <v>0</v>
      </c>
      <c r="L73" s="218">
        <f t="shared" si="127"/>
        <v>8</v>
      </c>
      <c r="M73" s="218">
        <f t="shared" si="127"/>
        <v>0</v>
      </c>
      <c r="N73" s="218">
        <f t="shared" si="128"/>
        <v>56</v>
      </c>
      <c r="O73" s="238"/>
      <c r="P73" s="238"/>
      <c r="Q73" s="238"/>
      <c r="R73" s="238"/>
      <c r="S73" s="238"/>
      <c r="T73" s="237">
        <f t="shared" ref="T73" si="140">SUM(O73:S73)/36</f>
        <v>0</v>
      </c>
      <c r="U73" s="238">
        <v>8</v>
      </c>
      <c r="V73" s="238"/>
      <c r="W73" s="238">
        <v>8</v>
      </c>
      <c r="X73" s="238"/>
      <c r="Y73" s="238">
        <v>56</v>
      </c>
      <c r="Z73" s="237">
        <f t="shared" ref="Z73" si="141">SUM(U73:Y73)/36</f>
        <v>2</v>
      </c>
      <c r="AA73" s="238"/>
      <c r="AB73" s="238"/>
      <c r="AC73" s="238"/>
      <c r="AD73" s="238"/>
      <c r="AE73" s="238"/>
      <c r="AF73" s="237">
        <f t="shared" ref="AF73" si="142">SUM(AA73:AE73)/36</f>
        <v>0</v>
      </c>
      <c r="AG73" s="238"/>
      <c r="AH73" s="238"/>
      <c r="AI73" s="238"/>
      <c r="AJ73" s="238"/>
      <c r="AK73" s="238"/>
      <c r="AL73" s="237">
        <f t="shared" si="132"/>
        <v>0</v>
      </c>
      <c r="AM73" s="238"/>
      <c r="AN73" s="238"/>
      <c r="AO73" s="238"/>
      <c r="AP73" s="238"/>
      <c r="AQ73" s="238"/>
      <c r="AR73" s="237">
        <f t="shared" si="133"/>
        <v>0</v>
      </c>
      <c r="AS73" s="238"/>
      <c r="AT73" s="238"/>
      <c r="AU73" s="238"/>
      <c r="AV73" s="238"/>
      <c r="AW73" s="238"/>
      <c r="AX73" s="237">
        <f t="shared" si="134"/>
        <v>0</v>
      </c>
      <c r="AY73" s="238"/>
      <c r="AZ73" s="238"/>
      <c r="BA73" s="238"/>
      <c r="BB73" s="238"/>
      <c r="BC73" s="238"/>
      <c r="BD73" s="237">
        <f t="shared" si="135"/>
        <v>0</v>
      </c>
      <c r="BE73" s="238"/>
      <c r="BF73" s="238"/>
      <c r="BG73" s="238"/>
      <c r="BH73" s="238"/>
      <c r="BI73" s="238"/>
      <c r="BJ73" s="237">
        <f t="shared" si="136"/>
        <v>0</v>
      </c>
      <c r="BK73" s="238"/>
      <c r="BL73" s="238"/>
      <c r="BM73" s="238"/>
      <c r="BN73" s="238"/>
      <c r="BO73" s="238"/>
      <c r="BP73" s="237">
        <f t="shared" si="137"/>
        <v>0</v>
      </c>
      <c r="BQ73" s="238"/>
      <c r="BR73" s="238"/>
      <c r="BS73" s="238"/>
      <c r="BT73" s="238"/>
      <c r="BU73" s="238"/>
      <c r="BV73" s="237">
        <f t="shared" si="138"/>
        <v>0</v>
      </c>
    </row>
    <row r="74" spans="1:76" ht="21" customHeight="1" x14ac:dyDescent="0.15">
      <c r="A74" s="30" t="s">
        <v>82</v>
      </c>
      <c r="B74" s="31" t="s">
        <v>194</v>
      </c>
      <c r="C74" s="26"/>
      <c r="D74" s="27">
        <v>6</v>
      </c>
      <c r="E74" s="27"/>
      <c r="F74" s="27"/>
      <c r="G74" s="28">
        <f>T74+Z74+AF74+AL74+AR74+AX74+BD74+BJ74+BP74+BV74</f>
        <v>2</v>
      </c>
      <c r="H74" s="28">
        <f t="shared" si="125"/>
        <v>72</v>
      </c>
      <c r="I74" s="219">
        <f t="shared" ref="I74" si="143">SUM(J74:M74)</f>
        <v>22</v>
      </c>
      <c r="J74" s="219">
        <f t="shared" si="127"/>
        <v>10</v>
      </c>
      <c r="K74" s="219">
        <f t="shared" si="127"/>
        <v>0</v>
      </c>
      <c r="L74" s="219">
        <f t="shared" si="127"/>
        <v>12</v>
      </c>
      <c r="M74" s="219">
        <f t="shared" si="127"/>
        <v>0</v>
      </c>
      <c r="N74" s="219">
        <f t="shared" si="128"/>
        <v>50</v>
      </c>
      <c r="O74" s="30"/>
      <c r="P74" s="30"/>
      <c r="Q74" s="30"/>
      <c r="R74" s="30"/>
      <c r="S74" s="30"/>
      <c r="T74" s="28">
        <f>SUM(O74:S74)/36</f>
        <v>0</v>
      </c>
      <c r="U74" s="30"/>
      <c r="V74" s="30"/>
      <c r="W74" s="30"/>
      <c r="X74" s="30"/>
      <c r="Y74" s="30"/>
      <c r="Z74" s="28">
        <f>SUM(U74:Y74)/36</f>
        <v>0</v>
      </c>
      <c r="AA74" s="30"/>
      <c r="AB74" s="30"/>
      <c r="AC74" s="30"/>
      <c r="AD74" s="30"/>
      <c r="AE74" s="30"/>
      <c r="AF74" s="28">
        <f>SUM(AA74:AE74)/36</f>
        <v>0</v>
      </c>
      <c r="AG74" s="30"/>
      <c r="AH74" s="30"/>
      <c r="AI74" s="30"/>
      <c r="AJ74" s="30"/>
      <c r="AK74" s="30"/>
      <c r="AL74" s="28">
        <f>SUM(AG74:AK74)/36</f>
        <v>0</v>
      </c>
      <c r="AM74" s="30"/>
      <c r="AN74" s="30"/>
      <c r="AO74" s="30"/>
      <c r="AP74" s="30"/>
      <c r="AQ74" s="30"/>
      <c r="AR74" s="28">
        <f>SUM(AM74:AQ74)/36</f>
        <v>0</v>
      </c>
      <c r="AS74" s="30">
        <v>10</v>
      </c>
      <c r="AT74" s="30"/>
      <c r="AU74" s="30">
        <v>12</v>
      </c>
      <c r="AV74" s="30"/>
      <c r="AW74" s="30">
        <v>50</v>
      </c>
      <c r="AX74" s="28">
        <f>SUM(AS74:AW74)/36</f>
        <v>2</v>
      </c>
      <c r="AY74" s="30"/>
      <c r="AZ74" s="30"/>
      <c r="BA74" s="30"/>
      <c r="BB74" s="30"/>
      <c r="BC74" s="30"/>
      <c r="BD74" s="28">
        <f>SUM(AY74:BC74)/36</f>
        <v>0</v>
      </c>
      <c r="BE74" s="30"/>
      <c r="BF74" s="30"/>
      <c r="BG74" s="30"/>
      <c r="BH74" s="30"/>
      <c r="BI74" s="30"/>
      <c r="BJ74" s="28">
        <f>SUM(BE74:BI74)/36</f>
        <v>0</v>
      </c>
      <c r="BK74" s="30"/>
      <c r="BL74" s="30"/>
      <c r="BM74" s="30"/>
      <c r="BN74" s="30"/>
      <c r="BO74" s="30"/>
      <c r="BP74" s="28">
        <f>SUM(BK74:BO74)/36</f>
        <v>0</v>
      </c>
      <c r="BQ74" s="30"/>
      <c r="BR74" s="30"/>
      <c r="BS74" s="30"/>
      <c r="BT74" s="30"/>
      <c r="BU74" s="30"/>
      <c r="BV74" s="28">
        <f>SUM(BQ74:BU74)/36</f>
        <v>0</v>
      </c>
    </row>
    <row r="75" spans="1:76" ht="21" customHeight="1" x14ac:dyDescent="0.15">
      <c r="A75" s="30" t="s">
        <v>360</v>
      </c>
      <c r="B75" s="416" t="s">
        <v>367</v>
      </c>
      <c r="C75" s="26"/>
      <c r="D75" s="27">
        <v>4</v>
      </c>
      <c r="E75" s="27"/>
      <c r="F75" s="27"/>
      <c r="G75" s="28">
        <f>T75+Z75+AF75+AL75+AR75+AX75+BD75+BJ75+BP75+BV75</f>
        <v>3</v>
      </c>
      <c r="H75" s="28">
        <f t="shared" si="125"/>
        <v>108</v>
      </c>
      <c r="I75" s="219">
        <f t="shared" ref="I75" si="144">SUM(J75:M75)</f>
        <v>30</v>
      </c>
      <c r="J75" s="219">
        <f t="shared" si="127"/>
        <v>12</v>
      </c>
      <c r="K75" s="219">
        <f t="shared" si="127"/>
        <v>0</v>
      </c>
      <c r="L75" s="219">
        <f t="shared" si="127"/>
        <v>18</v>
      </c>
      <c r="M75" s="219">
        <f t="shared" si="127"/>
        <v>0</v>
      </c>
      <c r="N75" s="219">
        <f t="shared" si="128"/>
        <v>78</v>
      </c>
      <c r="O75" s="30"/>
      <c r="P75" s="30"/>
      <c r="Q75" s="30"/>
      <c r="R75" s="30"/>
      <c r="S75" s="30"/>
      <c r="T75" s="28">
        <f>SUM(O75:S75)/36</f>
        <v>0</v>
      </c>
      <c r="U75" s="30"/>
      <c r="V75" s="30"/>
      <c r="W75" s="30"/>
      <c r="X75" s="30"/>
      <c r="Y75" s="30"/>
      <c r="Z75" s="28">
        <f>SUM(U75:Y75)/36</f>
        <v>0</v>
      </c>
      <c r="AA75" s="30"/>
      <c r="AB75" s="30"/>
      <c r="AC75" s="30"/>
      <c r="AD75" s="30"/>
      <c r="AE75" s="30"/>
      <c r="AF75" s="28">
        <f>SUM(AA75:AE75)/36</f>
        <v>0</v>
      </c>
      <c r="AG75" s="30">
        <v>12</v>
      </c>
      <c r="AH75" s="30"/>
      <c r="AI75" s="30">
        <v>18</v>
      </c>
      <c r="AJ75" s="30"/>
      <c r="AK75" s="30">
        <v>78</v>
      </c>
      <c r="AL75" s="28">
        <f>SUM(AG75:AK75)/36</f>
        <v>3</v>
      </c>
      <c r="AM75" s="30"/>
      <c r="AN75" s="30"/>
      <c r="AO75" s="30"/>
      <c r="AP75" s="30"/>
      <c r="AQ75" s="30"/>
      <c r="AR75" s="28">
        <f>SUM(AM75:AQ75)/36</f>
        <v>0</v>
      </c>
      <c r="AS75" s="30"/>
      <c r="AT75" s="30"/>
      <c r="AU75" s="30"/>
      <c r="AV75" s="30"/>
      <c r="AW75" s="30"/>
      <c r="AX75" s="28">
        <f>SUM(AS75:AW75)/36</f>
        <v>0</v>
      </c>
      <c r="AY75" s="30"/>
      <c r="AZ75" s="30"/>
      <c r="BA75" s="30"/>
      <c r="BB75" s="30"/>
      <c r="BC75" s="30"/>
      <c r="BD75" s="28">
        <f>SUM(AY75:BC75)/36</f>
        <v>0</v>
      </c>
      <c r="BE75" s="30"/>
      <c r="BF75" s="30"/>
      <c r="BG75" s="30"/>
      <c r="BH75" s="30"/>
      <c r="BI75" s="30"/>
      <c r="BJ75" s="28">
        <f>SUM(BE75:BI75)/36</f>
        <v>0</v>
      </c>
      <c r="BK75" s="30"/>
      <c r="BL75" s="30"/>
      <c r="BM75" s="30"/>
      <c r="BN75" s="30"/>
      <c r="BO75" s="30"/>
      <c r="BP75" s="28">
        <f>SUM(BK75:BO75)/36</f>
        <v>0</v>
      </c>
      <c r="BQ75" s="30"/>
      <c r="BR75" s="30"/>
      <c r="BS75" s="30"/>
      <c r="BT75" s="30"/>
      <c r="BU75" s="30"/>
      <c r="BV75" s="28">
        <f>SUM(BQ75:BU75)/36</f>
        <v>0</v>
      </c>
    </row>
    <row r="76" spans="1:76" ht="30" customHeight="1" x14ac:dyDescent="0.15">
      <c r="A76" s="30" t="s">
        <v>83</v>
      </c>
      <c r="B76" s="31" t="s">
        <v>201</v>
      </c>
      <c r="C76" s="26"/>
      <c r="D76" s="27">
        <v>6</v>
      </c>
      <c r="E76" s="27"/>
      <c r="F76" s="27"/>
      <c r="G76" s="28">
        <f>T76+Z76+AF76+AL76+AR76+AX76+BD76+BJ76+BP76+BV76</f>
        <v>2</v>
      </c>
      <c r="H76" s="28">
        <f t="shared" si="125"/>
        <v>72</v>
      </c>
      <c r="I76" s="219">
        <f t="shared" ref="I76" si="145">SUM(J76:M76)</f>
        <v>12</v>
      </c>
      <c r="J76" s="219">
        <f t="shared" si="127"/>
        <v>6</v>
      </c>
      <c r="K76" s="219">
        <f t="shared" si="127"/>
        <v>0</v>
      </c>
      <c r="L76" s="219">
        <f t="shared" si="127"/>
        <v>6</v>
      </c>
      <c r="M76" s="219">
        <f t="shared" si="127"/>
        <v>0</v>
      </c>
      <c r="N76" s="219">
        <f t="shared" si="128"/>
        <v>60</v>
      </c>
      <c r="O76" s="30"/>
      <c r="P76" s="30"/>
      <c r="Q76" s="30"/>
      <c r="R76" s="30"/>
      <c r="S76" s="30"/>
      <c r="T76" s="28">
        <f>SUM(O76:S76)/36</f>
        <v>0</v>
      </c>
      <c r="U76" s="30"/>
      <c r="V76" s="30"/>
      <c r="W76" s="30"/>
      <c r="X76" s="30"/>
      <c r="Y76" s="30"/>
      <c r="Z76" s="28">
        <f>SUM(U76:Y76)/36</f>
        <v>0</v>
      </c>
      <c r="AA76" s="30"/>
      <c r="AB76" s="30"/>
      <c r="AC76" s="30"/>
      <c r="AD76" s="30"/>
      <c r="AE76" s="30"/>
      <c r="AF76" s="28">
        <f>SUM(AA76:AE76)/36</f>
        <v>0</v>
      </c>
      <c r="AG76" s="30"/>
      <c r="AH76" s="30"/>
      <c r="AI76" s="30"/>
      <c r="AJ76" s="30"/>
      <c r="AK76" s="30"/>
      <c r="AL76" s="28">
        <f>SUM(AG76:AK76)/36</f>
        <v>0</v>
      </c>
      <c r="AM76" s="30"/>
      <c r="AN76" s="30"/>
      <c r="AO76" s="30"/>
      <c r="AP76" s="30"/>
      <c r="AQ76" s="30"/>
      <c r="AR76" s="28">
        <f>SUM(AM76:AQ76)/36</f>
        <v>0</v>
      </c>
      <c r="AS76" s="30">
        <v>6</v>
      </c>
      <c r="AT76" s="30"/>
      <c r="AU76" s="30">
        <v>6</v>
      </c>
      <c r="AV76" s="30"/>
      <c r="AW76" s="30">
        <v>60</v>
      </c>
      <c r="AX76" s="28">
        <f>SUM(AS76:AW76)/36</f>
        <v>2</v>
      </c>
      <c r="AY76" s="30"/>
      <c r="AZ76" s="30"/>
      <c r="BA76" s="30"/>
      <c r="BB76" s="30"/>
      <c r="BC76" s="30"/>
      <c r="BD76" s="28">
        <f>SUM(AY76:BC76)/36</f>
        <v>0</v>
      </c>
      <c r="BE76" s="30"/>
      <c r="BF76" s="30"/>
      <c r="BG76" s="30"/>
      <c r="BH76" s="30"/>
      <c r="BI76" s="30"/>
      <c r="BJ76" s="28">
        <f>SUM(BE76:BI76)/36</f>
        <v>0</v>
      </c>
      <c r="BK76" s="30"/>
      <c r="BL76" s="30"/>
      <c r="BM76" s="30"/>
      <c r="BN76" s="30"/>
      <c r="BO76" s="30"/>
      <c r="BP76" s="28">
        <f>SUM(BK76:BO76)/36</f>
        <v>0</v>
      </c>
      <c r="BQ76" s="30"/>
      <c r="BR76" s="30"/>
      <c r="BS76" s="30"/>
      <c r="BT76" s="30"/>
      <c r="BU76" s="30"/>
      <c r="BV76" s="28">
        <f>SUM(BQ76:BU76)/36</f>
        <v>0</v>
      </c>
    </row>
    <row r="77" spans="1:76" ht="24.75" customHeight="1" x14ac:dyDescent="0.15">
      <c r="A77" s="30" t="s">
        <v>84</v>
      </c>
      <c r="B77" s="31" t="s">
        <v>196</v>
      </c>
      <c r="C77" s="26"/>
      <c r="D77" s="27">
        <v>5</v>
      </c>
      <c r="E77" s="27"/>
      <c r="F77" s="27"/>
      <c r="G77" s="28">
        <f>T77+Z77+AF77+AL77+AR77+AX77+BD77+BJ77+BP77+BV77</f>
        <v>2</v>
      </c>
      <c r="H77" s="28">
        <f t="shared" si="125"/>
        <v>72</v>
      </c>
      <c r="I77" s="219">
        <f t="shared" ref="I77" si="146">SUM(J77:M77)</f>
        <v>43</v>
      </c>
      <c r="J77" s="219">
        <f t="shared" si="127"/>
        <v>8</v>
      </c>
      <c r="K77" s="219">
        <f t="shared" si="127"/>
        <v>0</v>
      </c>
      <c r="L77" s="219">
        <f t="shared" si="127"/>
        <v>8</v>
      </c>
      <c r="M77" s="219">
        <f t="shared" si="127"/>
        <v>27</v>
      </c>
      <c r="N77" s="219">
        <f t="shared" si="128"/>
        <v>29</v>
      </c>
      <c r="O77" s="30"/>
      <c r="P77" s="30"/>
      <c r="Q77" s="30"/>
      <c r="R77" s="30"/>
      <c r="S77" s="30"/>
      <c r="T77" s="28">
        <f>SUM(O77:S77)/36</f>
        <v>0</v>
      </c>
      <c r="U77" s="30"/>
      <c r="V77" s="30"/>
      <c r="W77" s="30"/>
      <c r="X77" s="30"/>
      <c r="Y77" s="30"/>
      <c r="Z77" s="28">
        <f>SUM(U77:Y77)/36</f>
        <v>0</v>
      </c>
      <c r="AA77" s="30"/>
      <c r="AB77" s="30"/>
      <c r="AC77" s="30"/>
      <c r="AD77" s="30"/>
      <c r="AE77" s="30"/>
      <c r="AF77" s="28">
        <f>SUM(AA77:AE77)/36</f>
        <v>0</v>
      </c>
      <c r="AG77" s="30"/>
      <c r="AH77" s="30"/>
      <c r="AI77" s="30"/>
      <c r="AJ77" s="30"/>
      <c r="AK77" s="30"/>
      <c r="AL77" s="28">
        <f>SUM(AG77:AK77)/36</f>
        <v>0</v>
      </c>
      <c r="AM77" s="30">
        <v>8</v>
      </c>
      <c r="AN77" s="30"/>
      <c r="AO77" s="30">
        <v>8</v>
      </c>
      <c r="AP77" s="30">
        <v>27</v>
      </c>
      <c r="AQ77" s="30">
        <v>29</v>
      </c>
      <c r="AR77" s="28">
        <f>SUM(AM77:AQ77)/36</f>
        <v>2</v>
      </c>
      <c r="AS77" s="30"/>
      <c r="AT77" s="30"/>
      <c r="AU77" s="30"/>
      <c r="AV77" s="30"/>
      <c r="AW77" s="30"/>
      <c r="AX77" s="28">
        <f>SUM(AS77:AW77)/36</f>
        <v>0</v>
      </c>
      <c r="AY77" s="30"/>
      <c r="AZ77" s="30"/>
      <c r="BA77" s="30"/>
      <c r="BB77" s="30"/>
      <c r="BC77" s="30"/>
      <c r="BD77" s="28">
        <f>SUM(AY77:BC77)/36</f>
        <v>0</v>
      </c>
      <c r="BE77" s="30"/>
      <c r="BF77" s="30"/>
      <c r="BG77" s="30"/>
      <c r="BH77" s="30"/>
      <c r="BI77" s="30"/>
      <c r="BJ77" s="28">
        <f>SUM(BE77:BI77)/36</f>
        <v>0</v>
      </c>
      <c r="BK77" s="30"/>
      <c r="BL77" s="30"/>
      <c r="BM77" s="30"/>
      <c r="BN77" s="30"/>
      <c r="BO77" s="30"/>
      <c r="BP77" s="28">
        <f>SUM(BK77:BO77)/36</f>
        <v>0</v>
      </c>
      <c r="BQ77" s="30"/>
      <c r="BR77" s="30"/>
      <c r="BS77" s="30"/>
      <c r="BT77" s="30"/>
      <c r="BU77" s="30"/>
      <c r="BV77" s="28">
        <f>SUM(BQ77:BU77)/36</f>
        <v>0</v>
      </c>
    </row>
    <row r="78" spans="1:76" ht="21" hidden="1" customHeight="1" x14ac:dyDescent="0.15">
      <c r="A78" s="30" t="s">
        <v>85</v>
      </c>
      <c r="B78" s="31"/>
      <c r="C78" s="26"/>
      <c r="D78" s="27"/>
      <c r="E78" s="27"/>
      <c r="F78" s="27"/>
      <c r="G78" s="28">
        <f t="shared" si="124"/>
        <v>0</v>
      </c>
      <c r="H78" s="28">
        <f t="shared" si="125"/>
        <v>0</v>
      </c>
      <c r="I78" s="29">
        <f t="shared" si="126"/>
        <v>0</v>
      </c>
      <c r="J78" s="29">
        <f t="shared" si="127"/>
        <v>0</v>
      </c>
      <c r="K78" s="29">
        <f t="shared" si="127"/>
        <v>0</v>
      </c>
      <c r="L78" s="29">
        <f t="shared" si="127"/>
        <v>0</v>
      </c>
      <c r="M78" s="29">
        <f t="shared" si="127"/>
        <v>0</v>
      </c>
      <c r="N78" s="29">
        <f t="shared" si="128"/>
        <v>0</v>
      </c>
      <c r="O78" s="30"/>
      <c r="P78" s="30"/>
      <c r="Q78" s="30"/>
      <c r="R78" s="30"/>
      <c r="S78" s="30"/>
      <c r="T78" s="28">
        <f t="shared" si="139"/>
        <v>0</v>
      </c>
      <c r="U78" s="30"/>
      <c r="V78" s="30"/>
      <c r="W78" s="30"/>
      <c r="X78" s="30"/>
      <c r="Y78" s="30"/>
      <c r="Z78" s="28">
        <f t="shared" si="130"/>
        <v>0</v>
      </c>
      <c r="AA78" s="30"/>
      <c r="AB78" s="30"/>
      <c r="AC78" s="30"/>
      <c r="AD78" s="30"/>
      <c r="AE78" s="30"/>
      <c r="AF78" s="28">
        <f t="shared" si="131"/>
        <v>0</v>
      </c>
      <c r="AG78" s="30"/>
      <c r="AH78" s="30"/>
      <c r="AI78" s="30"/>
      <c r="AJ78" s="30"/>
      <c r="AK78" s="30"/>
      <c r="AL78" s="28">
        <f t="shared" si="132"/>
        <v>0</v>
      </c>
      <c r="AM78" s="30"/>
      <c r="AN78" s="30"/>
      <c r="AO78" s="30"/>
      <c r="AP78" s="30"/>
      <c r="AQ78" s="30"/>
      <c r="AR78" s="28">
        <f t="shared" si="133"/>
        <v>0</v>
      </c>
      <c r="AS78" s="30"/>
      <c r="AT78" s="30"/>
      <c r="AU78" s="30"/>
      <c r="AV78" s="30"/>
      <c r="AW78" s="30"/>
      <c r="AX78" s="28">
        <f t="shared" si="134"/>
        <v>0</v>
      </c>
      <c r="AY78" s="30"/>
      <c r="AZ78" s="30"/>
      <c r="BA78" s="30"/>
      <c r="BB78" s="30"/>
      <c r="BC78" s="30"/>
      <c r="BD78" s="28">
        <f t="shared" si="135"/>
        <v>0</v>
      </c>
      <c r="BE78" s="30"/>
      <c r="BF78" s="30"/>
      <c r="BG78" s="30"/>
      <c r="BH78" s="30"/>
      <c r="BI78" s="30"/>
      <c r="BJ78" s="28">
        <f t="shared" si="136"/>
        <v>0</v>
      </c>
      <c r="BK78" s="30"/>
      <c r="BL78" s="30"/>
      <c r="BM78" s="30"/>
      <c r="BN78" s="30"/>
      <c r="BO78" s="30"/>
      <c r="BP78" s="28">
        <f t="shared" si="137"/>
        <v>0</v>
      </c>
      <c r="BQ78" s="30"/>
      <c r="BR78" s="30"/>
      <c r="BS78" s="30"/>
      <c r="BT78" s="30"/>
      <c r="BU78" s="30"/>
      <c r="BV78" s="28">
        <f t="shared" si="138"/>
        <v>0</v>
      </c>
    </row>
    <row r="79" spans="1:76" ht="25.5" hidden="1" customHeight="1" x14ac:dyDescent="0.15">
      <c r="A79" s="30" t="s">
        <v>361</v>
      </c>
      <c r="B79" s="31"/>
      <c r="C79" s="26"/>
      <c r="D79" s="27"/>
      <c r="E79" s="27"/>
      <c r="F79" s="27"/>
      <c r="G79" s="28">
        <f t="shared" si="124"/>
        <v>0</v>
      </c>
      <c r="H79" s="28">
        <f t="shared" si="125"/>
        <v>0</v>
      </c>
      <c r="I79" s="29">
        <f t="shared" si="126"/>
        <v>0</v>
      </c>
      <c r="J79" s="29">
        <f t="shared" si="127"/>
        <v>0</v>
      </c>
      <c r="K79" s="29">
        <f t="shared" si="127"/>
        <v>0</v>
      </c>
      <c r="L79" s="29">
        <f>Q79+W79+AC79+AI79+AO79+AU79+BA79+BG79+BM79+BS79</f>
        <v>0</v>
      </c>
      <c r="M79" s="29">
        <f t="shared" si="127"/>
        <v>0</v>
      </c>
      <c r="N79" s="29">
        <f t="shared" si="128"/>
        <v>0</v>
      </c>
      <c r="O79" s="30"/>
      <c r="P79" s="30"/>
      <c r="Q79" s="30"/>
      <c r="R79" s="30"/>
      <c r="S79" s="30"/>
      <c r="T79" s="28">
        <f t="shared" si="139"/>
        <v>0</v>
      </c>
      <c r="U79" s="30"/>
      <c r="V79" s="30"/>
      <c r="W79" s="30"/>
      <c r="X79" s="30"/>
      <c r="Y79" s="30"/>
      <c r="Z79" s="28">
        <f t="shared" si="130"/>
        <v>0</v>
      </c>
      <c r="AA79" s="30"/>
      <c r="AB79" s="30"/>
      <c r="AC79" s="30"/>
      <c r="AD79" s="30"/>
      <c r="AE79" s="30"/>
      <c r="AF79" s="28">
        <f t="shared" si="131"/>
        <v>0</v>
      </c>
      <c r="AG79" s="30"/>
      <c r="AH79" s="30"/>
      <c r="AI79" s="30"/>
      <c r="AJ79" s="30"/>
      <c r="AK79" s="30"/>
      <c r="AL79" s="28">
        <f t="shared" si="132"/>
        <v>0</v>
      </c>
      <c r="AM79" s="30"/>
      <c r="AN79" s="30"/>
      <c r="AO79" s="30"/>
      <c r="AP79" s="30"/>
      <c r="AQ79" s="30"/>
      <c r="AR79" s="28">
        <f t="shared" si="133"/>
        <v>0</v>
      </c>
      <c r="AS79" s="30"/>
      <c r="AT79" s="30"/>
      <c r="AU79" s="30"/>
      <c r="AV79" s="30"/>
      <c r="AW79" s="30"/>
      <c r="AX79" s="28">
        <f t="shared" si="134"/>
        <v>0</v>
      </c>
      <c r="AY79" s="30"/>
      <c r="AZ79" s="30"/>
      <c r="BA79" s="30"/>
      <c r="BB79" s="30"/>
      <c r="BC79" s="30"/>
      <c r="BD79" s="28">
        <f t="shared" si="135"/>
        <v>0</v>
      </c>
      <c r="BE79" s="30"/>
      <c r="BF79" s="30"/>
      <c r="BG79" s="30"/>
      <c r="BH79" s="30"/>
      <c r="BI79" s="30"/>
      <c r="BJ79" s="28">
        <f t="shared" si="136"/>
        <v>0</v>
      </c>
      <c r="BK79" s="30"/>
      <c r="BL79" s="30"/>
      <c r="BM79" s="30"/>
      <c r="BN79" s="30"/>
      <c r="BO79" s="30"/>
      <c r="BP79" s="28">
        <f t="shared" si="137"/>
        <v>0</v>
      </c>
      <c r="BQ79" s="30"/>
      <c r="BR79" s="30"/>
      <c r="BS79" s="30"/>
      <c r="BT79" s="30"/>
      <c r="BU79" s="30"/>
      <c r="BV79" s="28">
        <f t="shared" si="138"/>
        <v>0</v>
      </c>
    </row>
    <row r="80" spans="1:76" ht="25.5" hidden="1" customHeight="1" x14ac:dyDescent="0.15">
      <c r="A80" s="30" t="s">
        <v>362</v>
      </c>
      <c r="B80" s="31"/>
      <c r="C80" s="26"/>
      <c r="D80" s="40"/>
      <c r="E80" s="40"/>
      <c r="F80" s="40"/>
      <c r="G80" s="28">
        <f t="shared" si="124"/>
        <v>0</v>
      </c>
      <c r="H80" s="28">
        <f t="shared" si="125"/>
        <v>0</v>
      </c>
      <c r="I80" s="29">
        <f t="shared" si="126"/>
        <v>0</v>
      </c>
      <c r="J80" s="29">
        <f t="shared" si="127"/>
        <v>0</v>
      </c>
      <c r="K80" s="29">
        <f t="shared" si="127"/>
        <v>0</v>
      </c>
      <c r="L80" s="29">
        <f t="shared" si="127"/>
        <v>0</v>
      </c>
      <c r="M80" s="29">
        <f t="shared" si="127"/>
        <v>0</v>
      </c>
      <c r="N80" s="29">
        <f t="shared" si="128"/>
        <v>0</v>
      </c>
      <c r="O80" s="41"/>
      <c r="P80" s="41"/>
      <c r="Q80" s="41"/>
      <c r="R80" s="41"/>
      <c r="S80" s="41"/>
      <c r="T80" s="42"/>
      <c r="U80" s="41"/>
      <c r="V80" s="41"/>
      <c r="W80" s="41"/>
      <c r="X80" s="41"/>
      <c r="Y80" s="41"/>
      <c r="Z80" s="42"/>
      <c r="AA80" s="41"/>
      <c r="AB80" s="41"/>
      <c r="AC80" s="41"/>
      <c r="AD80" s="41"/>
      <c r="AE80" s="41"/>
      <c r="AF80" s="42"/>
      <c r="AG80" s="41"/>
      <c r="AH80" s="41"/>
      <c r="AI80" s="41"/>
      <c r="AJ80" s="41"/>
      <c r="AK80" s="41"/>
      <c r="AL80" s="42"/>
      <c r="AM80" s="41"/>
      <c r="AN80" s="41"/>
      <c r="AO80" s="41"/>
      <c r="AP80" s="41"/>
      <c r="AQ80" s="41"/>
      <c r="AR80" s="42"/>
      <c r="AS80" s="41"/>
      <c r="AT80" s="41"/>
      <c r="AU80" s="41"/>
      <c r="AV80" s="41"/>
      <c r="AW80" s="41"/>
      <c r="AX80" s="42"/>
      <c r="AY80" s="41"/>
      <c r="AZ80" s="41"/>
      <c r="BA80" s="41"/>
      <c r="BB80" s="41"/>
      <c r="BC80" s="41"/>
      <c r="BD80" s="42"/>
      <c r="BE80" s="41"/>
      <c r="BF80" s="41"/>
      <c r="BG80" s="41"/>
      <c r="BH80" s="41"/>
      <c r="BI80" s="41"/>
      <c r="BJ80" s="42"/>
      <c r="BK80" s="41"/>
      <c r="BL80" s="41"/>
      <c r="BM80" s="41"/>
      <c r="BN80" s="41"/>
      <c r="BO80" s="41"/>
      <c r="BP80" s="42"/>
      <c r="BQ80" s="41"/>
      <c r="BR80" s="41"/>
      <c r="BS80" s="41"/>
      <c r="BT80" s="41"/>
      <c r="BU80" s="41"/>
      <c r="BV80" s="42"/>
    </row>
    <row r="81" spans="1:77" ht="25.5" hidden="1" customHeight="1" x14ac:dyDescent="0.15">
      <c r="A81" s="30" t="s">
        <v>363</v>
      </c>
      <c r="B81" s="223"/>
      <c r="C81" s="45"/>
      <c r="D81" s="40"/>
      <c r="E81" s="40"/>
      <c r="F81" s="40"/>
      <c r="G81" s="28">
        <f>T81+Z81+AF81+AL81+AR81+AX81+BD81+BJ81+BP81+BV81</f>
        <v>0</v>
      </c>
      <c r="H81" s="28">
        <f t="shared" si="125"/>
        <v>0</v>
      </c>
      <c r="I81" s="29">
        <f t="shared" si="126"/>
        <v>0</v>
      </c>
      <c r="J81" s="29">
        <f t="shared" si="127"/>
        <v>0</v>
      </c>
      <c r="K81" s="29">
        <f t="shared" si="127"/>
        <v>0</v>
      </c>
      <c r="L81" s="29">
        <f t="shared" si="127"/>
        <v>0</v>
      </c>
      <c r="M81" s="29">
        <f t="shared" si="127"/>
        <v>0</v>
      </c>
      <c r="N81" s="29">
        <f t="shared" si="128"/>
        <v>0</v>
      </c>
      <c r="O81" s="41"/>
      <c r="P81" s="41"/>
      <c r="Q81" s="41"/>
      <c r="R81" s="41"/>
      <c r="S81" s="41"/>
      <c r="T81" s="42"/>
      <c r="U81" s="41"/>
      <c r="V81" s="41"/>
      <c r="W81" s="41"/>
      <c r="X81" s="41"/>
      <c r="Y81" s="41"/>
      <c r="Z81" s="42"/>
      <c r="AA81" s="41"/>
      <c r="AB81" s="41"/>
      <c r="AC81" s="41"/>
      <c r="AD81" s="41"/>
      <c r="AE81" s="41"/>
      <c r="AF81" s="42"/>
      <c r="AG81" s="41"/>
      <c r="AH81" s="41"/>
      <c r="AI81" s="41"/>
      <c r="AJ81" s="41"/>
      <c r="AK81" s="41"/>
      <c r="AL81" s="42"/>
      <c r="AM81" s="41"/>
      <c r="AN81" s="41"/>
      <c r="AO81" s="41"/>
      <c r="AP81" s="41"/>
      <c r="AQ81" s="41"/>
      <c r="AR81" s="42"/>
      <c r="AS81" s="41"/>
      <c r="AT81" s="41"/>
      <c r="AU81" s="41"/>
      <c r="AV81" s="41"/>
      <c r="AW81" s="41"/>
      <c r="AX81" s="42"/>
      <c r="AY81" s="41"/>
      <c r="AZ81" s="41"/>
      <c r="BA81" s="41"/>
      <c r="BB81" s="41"/>
      <c r="BC81" s="41"/>
      <c r="BD81" s="42"/>
      <c r="BE81" s="41"/>
      <c r="BF81" s="41"/>
      <c r="BG81" s="41"/>
      <c r="BH81" s="41"/>
      <c r="BI81" s="41"/>
      <c r="BJ81" s="42"/>
      <c r="BK81" s="41"/>
      <c r="BL81" s="41"/>
      <c r="BM81" s="41"/>
      <c r="BN81" s="41"/>
      <c r="BO81" s="41"/>
      <c r="BP81" s="42"/>
      <c r="BQ81" s="41"/>
      <c r="BR81" s="41"/>
      <c r="BS81" s="41"/>
      <c r="BT81" s="41"/>
      <c r="BU81" s="41"/>
      <c r="BV81" s="42"/>
    </row>
    <row r="82" spans="1:77" ht="11.25" customHeight="1" thickBot="1" x14ac:dyDescent="0.2">
      <c r="A82" s="43"/>
      <c r="B82" s="44"/>
      <c r="C82" s="52"/>
      <c r="D82" s="53"/>
      <c r="E82" s="53"/>
      <c r="F82" s="53"/>
      <c r="G82" s="54"/>
      <c r="H82" s="42"/>
      <c r="I82" s="55"/>
      <c r="J82" s="55"/>
      <c r="K82" s="55"/>
      <c r="L82" s="55"/>
      <c r="M82" s="55"/>
      <c r="N82" s="55"/>
      <c r="O82" s="43"/>
      <c r="P82" s="43"/>
      <c r="Q82" s="43"/>
      <c r="R82" s="43"/>
      <c r="S82" s="43"/>
      <c r="T82" s="54"/>
      <c r="U82" s="43"/>
      <c r="V82" s="43"/>
      <c r="W82" s="43"/>
      <c r="X82" s="43"/>
      <c r="Y82" s="43"/>
      <c r="Z82" s="54"/>
      <c r="AA82" s="43"/>
      <c r="AB82" s="43"/>
      <c r="AC82" s="43"/>
      <c r="AD82" s="43"/>
      <c r="AE82" s="43"/>
      <c r="AF82" s="54"/>
      <c r="AG82" s="43"/>
      <c r="AH82" s="43"/>
      <c r="AI82" s="43"/>
      <c r="AJ82" s="43"/>
      <c r="AK82" s="43"/>
      <c r="AL82" s="54"/>
      <c r="AM82" s="43"/>
      <c r="AN82" s="43"/>
      <c r="AO82" s="43"/>
      <c r="AP82" s="43"/>
      <c r="AQ82" s="43"/>
      <c r="AR82" s="54"/>
      <c r="AS82" s="43"/>
      <c r="AT82" s="43"/>
      <c r="AU82" s="43"/>
      <c r="AV82" s="43"/>
      <c r="AW82" s="43"/>
      <c r="AX82" s="54"/>
      <c r="AY82" s="43"/>
      <c r="AZ82" s="43"/>
      <c r="BA82" s="43"/>
      <c r="BB82" s="43"/>
      <c r="BC82" s="43"/>
      <c r="BD82" s="54"/>
      <c r="BE82" s="43"/>
      <c r="BF82" s="43"/>
      <c r="BG82" s="43"/>
      <c r="BH82" s="43"/>
      <c r="BI82" s="43"/>
      <c r="BJ82" s="54"/>
      <c r="BK82" s="43"/>
      <c r="BL82" s="43"/>
      <c r="BM82" s="43"/>
      <c r="BN82" s="43"/>
      <c r="BO82" s="43"/>
      <c r="BP82" s="54"/>
      <c r="BQ82" s="43"/>
      <c r="BR82" s="43"/>
      <c r="BS82" s="43"/>
      <c r="BT82" s="43"/>
      <c r="BU82" s="43"/>
      <c r="BV82" s="54"/>
    </row>
    <row r="83" spans="1:77" ht="21" customHeight="1" thickBot="1" x14ac:dyDescent="0.35">
      <c r="A83" s="14" t="s">
        <v>87</v>
      </c>
      <c r="B83" s="222" t="s">
        <v>341</v>
      </c>
      <c r="C83" s="13"/>
      <c r="D83" s="14"/>
      <c r="E83" s="14"/>
      <c r="F83" s="14"/>
      <c r="G83" s="15">
        <f t="shared" ref="G83:AL83" si="147">G88+G93+G98+G103+G107+G112+G117+G122+G127+G132+G136</f>
        <v>5</v>
      </c>
      <c r="H83" s="51">
        <f t="shared" si="147"/>
        <v>180</v>
      </c>
      <c r="I83" s="11">
        <f t="shared" si="147"/>
        <v>38</v>
      </c>
      <c r="J83" s="11">
        <f t="shared" si="147"/>
        <v>14</v>
      </c>
      <c r="K83" s="11">
        <f t="shared" si="147"/>
        <v>0</v>
      </c>
      <c r="L83" s="11">
        <f t="shared" si="147"/>
        <v>24</v>
      </c>
      <c r="M83" s="11">
        <f t="shared" si="147"/>
        <v>0</v>
      </c>
      <c r="N83" s="11">
        <f t="shared" si="147"/>
        <v>142</v>
      </c>
      <c r="O83" s="11">
        <f t="shared" si="147"/>
        <v>0</v>
      </c>
      <c r="P83" s="11">
        <f t="shared" si="147"/>
        <v>0</v>
      </c>
      <c r="Q83" s="11">
        <f t="shared" si="147"/>
        <v>0</v>
      </c>
      <c r="R83" s="11">
        <f t="shared" si="147"/>
        <v>0</v>
      </c>
      <c r="S83" s="11">
        <f t="shared" si="147"/>
        <v>0</v>
      </c>
      <c r="T83" s="11">
        <f t="shared" si="147"/>
        <v>0</v>
      </c>
      <c r="U83" s="11">
        <f t="shared" si="147"/>
        <v>0</v>
      </c>
      <c r="V83" s="11">
        <f t="shared" si="147"/>
        <v>0</v>
      </c>
      <c r="W83" s="11">
        <f t="shared" si="147"/>
        <v>0</v>
      </c>
      <c r="X83" s="11">
        <f t="shared" si="147"/>
        <v>0</v>
      </c>
      <c r="Y83" s="11">
        <f t="shared" si="147"/>
        <v>0</v>
      </c>
      <c r="Z83" s="11">
        <f t="shared" si="147"/>
        <v>0</v>
      </c>
      <c r="AA83" s="11">
        <f t="shared" si="147"/>
        <v>0</v>
      </c>
      <c r="AB83" s="11">
        <f t="shared" si="147"/>
        <v>0</v>
      </c>
      <c r="AC83" s="11">
        <f t="shared" si="147"/>
        <v>0</v>
      </c>
      <c r="AD83" s="11">
        <f t="shared" si="147"/>
        <v>0</v>
      </c>
      <c r="AE83" s="11">
        <f t="shared" si="147"/>
        <v>0</v>
      </c>
      <c r="AF83" s="11">
        <f t="shared" si="147"/>
        <v>0</v>
      </c>
      <c r="AG83" s="11">
        <f t="shared" si="147"/>
        <v>0</v>
      </c>
      <c r="AH83" s="11">
        <f t="shared" si="147"/>
        <v>0</v>
      </c>
      <c r="AI83" s="11">
        <f t="shared" si="147"/>
        <v>0</v>
      </c>
      <c r="AJ83" s="11">
        <f t="shared" si="147"/>
        <v>0</v>
      </c>
      <c r="AK83" s="11">
        <f t="shared" si="147"/>
        <v>0</v>
      </c>
      <c r="AL83" s="11">
        <f t="shared" si="147"/>
        <v>0</v>
      </c>
      <c r="AM83" s="11">
        <f t="shared" ref="AM83:BV83" si="148">AM88+AM93+AM98+AM103+AM107+AM112+AM117+AM122+AM127+AM132+AM136</f>
        <v>0</v>
      </c>
      <c r="AN83" s="11">
        <f t="shared" si="148"/>
        <v>0</v>
      </c>
      <c r="AO83" s="11">
        <f t="shared" si="148"/>
        <v>0</v>
      </c>
      <c r="AP83" s="11">
        <f t="shared" si="148"/>
        <v>0</v>
      </c>
      <c r="AQ83" s="11">
        <f t="shared" si="148"/>
        <v>0</v>
      </c>
      <c r="AR83" s="11">
        <f t="shared" si="148"/>
        <v>0</v>
      </c>
      <c r="AS83" s="11">
        <f t="shared" si="148"/>
        <v>0</v>
      </c>
      <c r="AT83" s="11">
        <f t="shared" si="148"/>
        <v>0</v>
      </c>
      <c r="AU83" s="11">
        <f t="shared" si="148"/>
        <v>0</v>
      </c>
      <c r="AV83" s="11">
        <f t="shared" si="148"/>
        <v>0</v>
      </c>
      <c r="AW83" s="11">
        <f t="shared" si="148"/>
        <v>0</v>
      </c>
      <c r="AX83" s="11">
        <f t="shared" si="148"/>
        <v>0</v>
      </c>
      <c r="AY83" s="11">
        <f t="shared" si="148"/>
        <v>6</v>
      </c>
      <c r="AZ83" s="11">
        <f t="shared" si="148"/>
        <v>0</v>
      </c>
      <c r="BA83" s="11">
        <f t="shared" si="148"/>
        <v>10</v>
      </c>
      <c r="BB83" s="11">
        <f t="shared" si="148"/>
        <v>0</v>
      </c>
      <c r="BC83" s="11">
        <f t="shared" si="148"/>
        <v>56</v>
      </c>
      <c r="BD83" s="11">
        <f t="shared" si="148"/>
        <v>2</v>
      </c>
      <c r="BE83" s="11">
        <f t="shared" si="148"/>
        <v>8</v>
      </c>
      <c r="BF83" s="11">
        <f t="shared" si="148"/>
        <v>0</v>
      </c>
      <c r="BG83" s="11">
        <f t="shared" si="148"/>
        <v>14</v>
      </c>
      <c r="BH83" s="11">
        <f t="shared" si="148"/>
        <v>0</v>
      </c>
      <c r="BI83" s="11">
        <f t="shared" si="148"/>
        <v>86</v>
      </c>
      <c r="BJ83" s="11">
        <f t="shared" si="148"/>
        <v>3</v>
      </c>
      <c r="BK83" s="11">
        <f t="shared" si="148"/>
        <v>0</v>
      </c>
      <c r="BL83" s="11">
        <f t="shared" si="148"/>
        <v>0</v>
      </c>
      <c r="BM83" s="11">
        <f t="shared" si="148"/>
        <v>0</v>
      </c>
      <c r="BN83" s="11">
        <f t="shared" si="148"/>
        <v>0</v>
      </c>
      <c r="BO83" s="11">
        <f t="shared" si="148"/>
        <v>0</v>
      </c>
      <c r="BP83" s="11">
        <f t="shared" si="148"/>
        <v>0</v>
      </c>
      <c r="BQ83" s="11">
        <f t="shared" si="148"/>
        <v>0</v>
      </c>
      <c r="BR83" s="11">
        <f t="shared" si="148"/>
        <v>0</v>
      </c>
      <c r="BS83" s="11">
        <f t="shared" si="148"/>
        <v>0</v>
      </c>
      <c r="BT83" s="11">
        <f t="shared" si="148"/>
        <v>0</v>
      </c>
      <c r="BU83" s="11">
        <f t="shared" si="148"/>
        <v>0</v>
      </c>
      <c r="BV83" s="11">
        <f t="shared" si="148"/>
        <v>0</v>
      </c>
      <c r="BW83" s="36"/>
      <c r="BX83" s="37" t="b">
        <f>IF(G83=SUM(T83,Z83,AF83,AL83,AR83,AX83,BD83,BJ83,BP83,BV83),TRUE)</f>
        <v>1</v>
      </c>
      <c r="BY83" s="36"/>
    </row>
    <row r="84" spans="1:77" ht="11.25" customHeight="1" thickBot="1" x14ac:dyDescent="0.2">
      <c r="A84" s="4"/>
      <c r="B84" s="20"/>
      <c r="C84" s="4"/>
      <c r="D84" s="4"/>
      <c r="E84" s="4"/>
      <c r="F84" s="4"/>
      <c r="G84" s="21"/>
      <c r="H84" s="21"/>
      <c r="I84" s="21"/>
      <c r="J84" s="21"/>
      <c r="K84" s="21"/>
      <c r="L84" s="21"/>
      <c r="M84" s="21"/>
      <c r="N84" s="21"/>
      <c r="O84" s="22"/>
      <c r="P84" s="22"/>
      <c r="Q84" s="22"/>
      <c r="R84" s="22"/>
      <c r="S84" s="22"/>
      <c r="T84" s="21"/>
      <c r="U84" s="22"/>
      <c r="V84" s="22"/>
      <c r="W84" s="22"/>
      <c r="X84" s="22"/>
      <c r="Y84" s="22"/>
      <c r="Z84" s="21"/>
      <c r="AA84" s="22"/>
      <c r="AB84" s="22"/>
      <c r="AC84" s="22"/>
      <c r="AD84" s="22"/>
      <c r="AE84" s="22"/>
      <c r="AF84" s="21"/>
      <c r="AG84" s="22"/>
      <c r="AH84" s="22"/>
      <c r="AI84" s="22"/>
      <c r="AJ84" s="22"/>
      <c r="AK84" s="22"/>
      <c r="AL84" s="21"/>
      <c r="AM84" s="22"/>
      <c r="AN84" s="22"/>
      <c r="AO84" s="22"/>
      <c r="AP84" s="22"/>
      <c r="AQ84" s="22"/>
      <c r="AR84" s="21"/>
      <c r="AS84" s="22"/>
      <c r="AT84" s="22"/>
      <c r="AU84" s="22"/>
      <c r="AV84" s="22"/>
      <c r="AW84" s="22"/>
      <c r="AX84" s="21"/>
      <c r="AY84" s="22"/>
      <c r="AZ84" s="22"/>
      <c r="BA84" s="22"/>
      <c r="BB84" s="22"/>
      <c r="BC84" s="22"/>
      <c r="BD84" s="21"/>
      <c r="BE84" s="22"/>
      <c r="BF84" s="22"/>
      <c r="BG84" s="22"/>
      <c r="BH84" s="22"/>
      <c r="BI84" s="22"/>
      <c r="BJ84" s="21"/>
      <c r="BK84" s="22"/>
      <c r="BL84" s="22"/>
      <c r="BM84" s="22"/>
      <c r="BN84" s="22"/>
      <c r="BO84" s="22"/>
      <c r="BP84" s="21"/>
      <c r="BQ84" s="22"/>
      <c r="BR84" s="22"/>
      <c r="BS84" s="22"/>
      <c r="BT84" s="22"/>
      <c r="BU84" s="22"/>
      <c r="BV84" s="21"/>
    </row>
    <row r="85" spans="1:77" ht="24.75" customHeight="1" thickBot="1" x14ac:dyDescent="0.2">
      <c r="A85" s="46"/>
      <c r="B85" s="205" t="s">
        <v>86</v>
      </c>
      <c r="C85" s="47"/>
      <c r="D85" s="48" t="s">
        <v>159</v>
      </c>
      <c r="E85" s="49"/>
      <c r="F85" s="49"/>
      <c r="G85" s="28">
        <f>T85+Z85+AF85+AL85+AR85+AX85+BD85+BJ85+BP85+BV85</f>
        <v>0</v>
      </c>
      <c r="H85" s="28">
        <f>N85+I85</f>
        <v>328</v>
      </c>
      <c r="I85" s="29">
        <f t="shared" ref="I85" si="149">SUM(J85:M85)</f>
        <v>2</v>
      </c>
      <c r="J85" s="29">
        <f t="shared" ref="J85:M85" si="150">O85+U85+AA85+AG85+AM85+AS85+AY85+BE85+BK85+BQ85</f>
        <v>0</v>
      </c>
      <c r="K85" s="29">
        <f t="shared" si="150"/>
        <v>2</v>
      </c>
      <c r="L85" s="29">
        <f t="shared" si="150"/>
        <v>0</v>
      </c>
      <c r="M85" s="29">
        <f t="shared" si="150"/>
        <v>0</v>
      </c>
      <c r="N85" s="29">
        <f>S85+Y85+AE85+AK85+AQ85+AW85+BC85+BI85++BO85+BU85</f>
        <v>326</v>
      </c>
      <c r="O85" s="50"/>
      <c r="P85" s="50"/>
      <c r="Q85" s="50"/>
      <c r="R85" s="50"/>
      <c r="S85" s="50">
        <v>54</v>
      </c>
      <c r="T85" s="51"/>
      <c r="U85" s="50"/>
      <c r="V85" s="50"/>
      <c r="W85" s="50"/>
      <c r="X85" s="50"/>
      <c r="Y85" s="50">
        <v>54</v>
      </c>
      <c r="Z85" s="51"/>
      <c r="AA85" s="50"/>
      <c r="AB85" s="50"/>
      <c r="AC85" s="50"/>
      <c r="AD85" s="50"/>
      <c r="AE85" s="50">
        <v>54</v>
      </c>
      <c r="AF85" s="51"/>
      <c r="AG85" s="50"/>
      <c r="AH85" s="50"/>
      <c r="AI85" s="50"/>
      <c r="AJ85" s="50"/>
      <c r="AK85" s="50">
        <v>54</v>
      </c>
      <c r="AL85" s="51"/>
      <c r="AM85" s="50"/>
      <c r="AN85" s="50"/>
      <c r="AO85" s="50"/>
      <c r="AP85" s="50"/>
      <c r="AQ85" s="50">
        <v>54</v>
      </c>
      <c r="AR85" s="51"/>
      <c r="AS85" s="50"/>
      <c r="AT85" s="50">
        <v>2</v>
      </c>
      <c r="AU85" s="50"/>
      <c r="AV85" s="50"/>
      <c r="AW85" s="50">
        <v>56</v>
      </c>
      <c r="AX85" s="51"/>
      <c r="AY85" s="50"/>
      <c r="AZ85" s="50"/>
      <c r="BA85" s="50"/>
      <c r="BB85" s="50"/>
      <c r="BC85" s="50"/>
      <c r="BD85" s="51"/>
      <c r="BE85" s="50"/>
      <c r="BF85" s="50"/>
      <c r="BG85" s="50"/>
      <c r="BH85" s="50"/>
      <c r="BI85" s="50"/>
      <c r="BJ85" s="51"/>
      <c r="BK85" s="50"/>
      <c r="BL85" s="50"/>
      <c r="BM85" s="50"/>
      <c r="BN85" s="50"/>
      <c r="BO85" s="50"/>
      <c r="BP85" s="51"/>
      <c r="BQ85" s="50"/>
      <c r="BR85" s="50"/>
      <c r="BS85" s="50"/>
      <c r="BT85" s="50"/>
      <c r="BU85" s="50"/>
      <c r="BV85" s="51"/>
    </row>
    <row r="86" spans="1:77" ht="12" customHeight="1" thickBot="1" x14ac:dyDescent="0.2">
      <c r="A86" s="4"/>
      <c r="B86" s="20"/>
      <c r="C86" s="4"/>
      <c r="D86" s="4"/>
      <c r="E86" s="4"/>
      <c r="F86" s="4"/>
      <c r="G86" s="21"/>
      <c r="H86" s="21"/>
      <c r="I86" s="21"/>
      <c r="J86" s="21"/>
      <c r="K86" s="21"/>
      <c r="L86" s="21"/>
      <c r="M86" s="21"/>
      <c r="N86" s="21"/>
      <c r="O86" s="22"/>
      <c r="P86" s="22"/>
      <c r="Q86" s="22"/>
      <c r="R86" s="22"/>
      <c r="S86" s="22"/>
      <c r="T86" s="21"/>
      <c r="U86" s="22"/>
      <c r="V86" s="22"/>
      <c r="W86" s="22"/>
      <c r="X86" s="22"/>
      <c r="Y86" s="22"/>
      <c r="Z86" s="21"/>
      <c r="AA86" s="22"/>
      <c r="AB86" s="22"/>
      <c r="AC86" s="22"/>
      <c r="AD86" s="22"/>
      <c r="AE86" s="22"/>
      <c r="AF86" s="21"/>
      <c r="AG86" s="22"/>
      <c r="AH86" s="22"/>
      <c r="AI86" s="22"/>
      <c r="AJ86" s="22"/>
      <c r="AK86" s="22"/>
      <c r="AL86" s="21"/>
      <c r="AM86" s="22"/>
      <c r="AN86" s="22"/>
      <c r="AO86" s="22"/>
      <c r="AP86" s="22"/>
      <c r="AQ86" s="22"/>
      <c r="AR86" s="21"/>
      <c r="AS86" s="22"/>
      <c r="AT86" s="22"/>
      <c r="AU86" s="22"/>
      <c r="AV86" s="22"/>
      <c r="AW86" s="22"/>
      <c r="AX86" s="21"/>
      <c r="AY86" s="22"/>
      <c r="AZ86" s="22"/>
      <c r="BA86" s="22"/>
      <c r="BB86" s="22"/>
      <c r="BC86" s="22"/>
      <c r="BD86" s="21"/>
      <c r="BE86" s="22"/>
      <c r="BF86" s="22"/>
      <c r="BG86" s="22"/>
      <c r="BH86" s="22"/>
      <c r="BI86" s="22"/>
      <c r="BJ86" s="21"/>
      <c r="BK86" s="22"/>
      <c r="BL86" s="22"/>
      <c r="BM86" s="22"/>
      <c r="BN86" s="22"/>
      <c r="BO86" s="22"/>
      <c r="BP86" s="21"/>
      <c r="BQ86" s="22"/>
      <c r="BR86" s="22"/>
      <c r="BS86" s="22"/>
      <c r="BT86" s="22"/>
      <c r="BU86" s="22"/>
      <c r="BV86" s="21"/>
    </row>
    <row r="87" spans="1:77" ht="10.5" customHeight="1" thickBot="1" x14ac:dyDescent="0.2">
      <c r="A87" s="56" t="s">
        <v>88</v>
      </c>
      <c r="B87" s="57"/>
      <c r="C87" s="58"/>
      <c r="D87" s="58"/>
      <c r="E87" s="58"/>
      <c r="F87" s="58"/>
      <c r="G87" s="59"/>
      <c r="H87" s="59"/>
      <c r="I87" s="59"/>
      <c r="J87" s="59"/>
      <c r="K87" s="59"/>
      <c r="L87" s="59"/>
      <c r="M87" s="59"/>
      <c r="N87" s="59"/>
      <c r="O87" s="60"/>
      <c r="P87" s="60"/>
      <c r="Q87" s="60"/>
      <c r="R87" s="60"/>
      <c r="S87" s="60"/>
      <c r="T87" s="59"/>
      <c r="U87" s="60"/>
      <c r="V87" s="60"/>
      <c r="W87" s="60"/>
      <c r="X87" s="60"/>
      <c r="Y87" s="60"/>
      <c r="Z87" s="59"/>
      <c r="AA87" s="60"/>
      <c r="AB87" s="60"/>
      <c r="AC87" s="60"/>
      <c r="AD87" s="60"/>
      <c r="AE87" s="60"/>
      <c r="AF87" s="59"/>
      <c r="AG87" s="60"/>
      <c r="AH87" s="60"/>
      <c r="AI87" s="60"/>
      <c r="AJ87" s="60"/>
      <c r="AK87" s="60"/>
      <c r="AL87" s="59"/>
      <c r="AM87" s="60"/>
      <c r="AN87" s="60"/>
      <c r="AO87" s="60"/>
      <c r="AP87" s="60"/>
      <c r="AQ87" s="60"/>
      <c r="AR87" s="59"/>
      <c r="AS87" s="60"/>
      <c r="AT87" s="60"/>
      <c r="AU87" s="60"/>
      <c r="AV87" s="60"/>
      <c r="AW87" s="60"/>
      <c r="AX87" s="59"/>
      <c r="AY87" s="60"/>
      <c r="AZ87" s="60"/>
      <c r="BA87" s="60"/>
      <c r="BB87" s="60"/>
      <c r="BC87" s="60"/>
      <c r="BD87" s="59"/>
      <c r="BE87" s="60"/>
      <c r="BF87" s="60"/>
      <c r="BG87" s="60"/>
      <c r="BH87" s="60"/>
      <c r="BI87" s="60"/>
      <c r="BJ87" s="59"/>
      <c r="BK87" s="60"/>
      <c r="BL87" s="60"/>
      <c r="BM87" s="60"/>
      <c r="BN87" s="60"/>
      <c r="BO87" s="60"/>
      <c r="BP87" s="59"/>
      <c r="BQ87" s="60"/>
      <c r="BR87" s="60"/>
      <c r="BS87" s="60"/>
      <c r="BT87" s="60"/>
      <c r="BU87" s="60"/>
      <c r="BV87" s="59"/>
    </row>
    <row r="88" spans="1:77" ht="21.75" customHeight="1" x14ac:dyDescent="0.15">
      <c r="A88" s="30" t="s">
        <v>84</v>
      </c>
      <c r="B88" s="31" t="s">
        <v>188</v>
      </c>
      <c r="C88" s="26"/>
      <c r="D88" s="27">
        <v>8</v>
      </c>
      <c r="E88" s="27"/>
      <c r="F88" s="27"/>
      <c r="G88" s="28">
        <f>T88+Z88+AF88+AL88+AR88+AX88+BD88+BJ88+BP88+BV88</f>
        <v>3</v>
      </c>
      <c r="H88" s="28">
        <f>N88+I88</f>
        <v>108</v>
      </c>
      <c r="I88" s="217">
        <f>SUM(J88:M88)</f>
        <v>22</v>
      </c>
      <c r="J88" s="217">
        <f>O88+U88+AA88+AG88+AM88+AS88+AY88+BE88+BK88+BQ88</f>
        <v>8</v>
      </c>
      <c r="K88" s="217">
        <f>P88+V88+AB88+AH88+AN88+AT88+AZ88+BF88+BL88+BR88</f>
        <v>0</v>
      </c>
      <c r="L88" s="217">
        <f>Q88+W88+AC88+AI88+AO88+AU88+BA88+BG88+BM88+BS88</f>
        <v>14</v>
      </c>
      <c r="M88" s="217">
        <f>R88+X88+AD88+AJ88+AP88+AV88+BB88+BH88+BN88+BT88</f>
        <v>0</v>
      </c>
      <c r="N88" s="217">
        <f>S88+Y88+AE88+AK88+AQ88+AW88+BC88+BI88++BO88+BU88</f>
        <v>86</v>
      </c>
      <c r="O88" s="30"/>
      <c r="P88" s="30"/>
      <c r="Q88" s="30"/>
      <c r="R88" s="30"/>
      <c r="S88" s="30"/>
      <c r="T88" s="28">
        <f>SUM(O88:S88)/36</f>
        <v>0</v>
      </c>
      <c r="U88" s="30"/>
      <c r="V88" s="30"/>
      <c r="W88" s="30"/>
      <c r="X88" s="30"/>
      <c r="Y88" s="30"/>
      <c r="Z88" s="28">
        <f>SUM(U88:Y88)/36</f>
        <v>0</v>
      </c>
      <c r="AA88" s="30"/>
      <c r="AB88" s="30"/>
      <c r="AC88" s="30"/>
      <c r="AD88" s="30"/>
      <c r="AE88" s="30"/>
      <c r="AF88" s="28">
        <f>SUM(AA88:AE88)/36</f>
        <v>0</v>
      </c>
      <c r="AG88" s="30"/>
      <c r="AH88" s="30"/>
      <c r="AI88" s="30"/>
      <c r="AJ88" s="30"/>
      <c r="AK88" s="30"/>
      <c r="AL88" s="28">
        <f>SUM(AG88:AK88)/36</f>
        <v>0</v>
      </c>
      <c r="AM88" s="30"/>
      <c r="AN88" s="30"/>
      <c r="AO88" s="30"/>
      <c r="AP88" s="30"/>
      <c r="AQ88" s="30"/>
      <c r="AR88" s="28">
        <f>SUM(AM88:AQ88)/36</f>
        <v>0</v>
      </c>
      <c r="AS88" s="30"/>
      <c r="AT88" s="30"/>
      <c r="AU88" s="30"/>
      <c r="AV88" s="30"/>
      <c r="AW88" s="30"/>
      <c r="AX88" s="28">
        <f>SUM(AS88:AW88)/36</f>
        <v>0</v>
      </c>
      <c r="AY88" s="30"/>
      <c r="AZ88" s="30"/>
      <c r="BA88" s="30"/>
      <c r="BB88" s="30"/>
      <c r="BC88" s="30"/>
      <c r="BD88" s="28">
        <f>SUM(AY88:BC88)/36</f>
        <v>0</v>
      </c>
      <c r="BE88" s="30">
        <v>8</v>
      </c>
      <c r="BF88" s="30"/>
      <c r="BG88" s="30">
        <v>14</v>
      </c>
      <c r="BH88" s="30"/>
      <c r="BI88" s="30">
        <v>86</v>
      </c>
      <c r="BJ88" s="28">
        <f>SUM(BE88:BI88)/36</f>
        <v>3</v>
      </c>
      <c r="BK88" s="30"/>
      <c r="BL88" s="30"/>
      <c r="BM88" s="30"/>
      <c r="BN88" s="30"/>
      <c r="BO88" s="30"/>
      <c r="BP88" s="28">
        <f>SUM(BK88:BO88)/36</f>
        <v>0</v>
      </c>
      <c r="BQ88" s="30"/>
      <c r="BR88" s="30"/>
      <c r="BS88" s="30"/>
      <c r="BT88" s="30"/>
      <c r="BU88" s="30"/>
      <c r="BV88" s="28">
        <f>SUM(BQ88:BU88)/36</f>
        <v>0</v>
      </c>
    </row>
    <row r="89" spans="1:77" ht="33.75" customHeight="1" x14ac:dyDescent="0.15">
      <c r="A89" s="30" t="s">
        <v>90</v>
      </c>
      <c r="B89" s="31" t="s">
        <v>200</v>
      </c>
      <c r="C89" s="26">
        <f t="shared" ref="C89:AH89" si="151">C88</f>
        <v>0</v>
      </c>
      <c r="D89" s="27">
        <f t="shared" si="151"/>
        <v>8</v>
      </c>
      <c r="E89" s="27">
        <f t="shared" si="151"/>
        <v>0</v>
      </c>
      <c r="F89" s="27">
        <f t="shared" si="151"/>
        <v>0</v>
      </c>
      <c r="G89" s="28">
        <f t="shared" si="151"/>
        <v>3</v>
      </c>
      <c r="H89" s="28">
        <f t="shared" si="151"/>
        <v>108</v>
      </c>
      <c r="I89" s="29">
        <f t="shared" si="151"/>
        <v>22</v>
      </c>
      <c r="J89" s="29">
        <f t="shared" si="151"/>
        <v>8</v>
      </c>
      <c r="K89" s="29">
        <f t="shared" si="151"/>
        <v>0</v>
      </c>
      <c r="L89" s="29">
        <f t="shared" si="151"/>
        <v>14</v>
      </c>
      <c r="M89" s="29">
        <f t="shared" si="151"/>
        <v>0</v>
      </c>
      <c r="N89" s="29">
        <f t="shared" si="151"/>
        <v>86</v>
      </c>
      <c r="O89" s="30">
        <f t="shared" si="151"/>
        <v>0</v>
      </c>
      <c r="P89" s="30">
        <f t="shared" si="151"/>
        <v>0</v>
      </c>
      <c r="Q89" s="30">
        <f t="shared" si="151"/>
        <v>0</v>
      </c>
      <c r="R89" s="30">
        <f t="shared" si="151"/>
        <v>0</v>
      </c>
      <c r="S89" s="30">
        <f t="shared" si="151"/>
        <v>0</v>
      </c>
      <c r="T89" s="28">
        <f t="shared" si="151"/>
        <v>0</v>
      </c>
      <c r="U89" s="61">
        <f t="shared" si="151"/>
        <v>0</v>
      </c>
      <c r="V89" s="61">
        <f t="shared" si="151"/>
        <v>0</v>
      </c>
      <c r="W89" s="61">
        <f t="shared" si="151"/>
        <v>0</v>
      </c>
      <c r="X89" s="61">
        <f t="shared" si="151"/>
        <v>0</v>
      </c>
      <c r="Y89" s="61">
        <f t="shared" si="151"/>
        <v>0</v>
      </c>
      <c r="Z89" s="28">
        <f t="shared" si="151"/>
        <v>0</v>
      </c>
      <c r="AA89" s="61">
        <f t="shared" si="151"/>
        <v>0</v>
      </c>
      <c r="AB89" s="61">
        <f t="shared" si="151"/>
        <v>0</v>
      </c>
      <c r="AC89" s="61">
        <f t="shared" si="151"/>
        <v>0</v>
      </c>
      <c r="AD89" s="61">
        <f t="shared" si="151"/>
        <v>0</v>
      </c>
      <c r="AE89" s="61">
        <f t="shared" si="151"/>
        <v>0</v>
      </c>
      <c r="AF89" s="28">
        <f t="shared" si="151"/>
        <v>0</v>
      </c>
      <c r="AG89" s="61">
        <f t="shared" si="151"/>
        <v>0</v>
      </c>
      <c r="AH89" s="61">
        <f t="shared" si="151"/>
        <v>0</v>
      </c>
      <c r="AI89" s="61">
        <f t="shared" ref="AI89:BN89" si="152">AI88</f>
        <v>0</v>
      </c>
      <c r="AJ89" s="61">
        <f t="shared" si="152"/>
        <v>0</v>
      </c>
      <c r="AK89" s="61">
        <f t="shared" si="152"/>
        <v>0</v>
      </c>
      <c r="AL89" s="28">
        <f t="shared" si="152"/>
        <v>0</v>
      </c>
      <c r="AM89" s="61">
        <f t="shared" si="152"/>
        <v>0</v>
      </c>
      <c r="AN89" s="61">
        <f t="shared" si="152"/>
        <v>0</v>
      </c>
      <c r="AO89" s="61">
        <f t="shared" si="152"/>
        <v>0</v>
      </c>
      <c r="AP89" s="61">
        <f t="shared" si="152"/>
        <v>0</v>
      </c>
      <c r="AQ89" s="61">
        <f t="shared" si="152"/>
        <v>0</v>
      </c>
      <c r="AR89" s="28">
        <f t="shared" si="152"/>
        <v>0</v>
      </c>
      <c r="AS89" s="61">
        <f t="shared" si="152"/>
        <v>0</v>
      </c>
      <c r="AT89" s="61">
        <f t="shared" si="152"/>
        <v>0</v>
      </c>
      <c r="AU89" s="61">
        <f t="shared" si="152"/>
        <v>0</v>
      </c>
      <c r="AV89" s="61">
        <f t="shared" si="152"/>
        <v>0</v>
      </c>
      <c r="AW89" s="61">
        <f t="shared" si="152"/>
        <v>0</v>
      </c>
      <c r="AX89" s="28">
        <f t="shared" si="152"/>
        <v>0</v>
      </c>
      <c r="AY89" s="61">
        <f t="shared" si="152"/>
        <v>0</v>
      </c>
      <c r="AZ89" s="61">
        <f t="shared" si="152"/>
        <v>0</v>
      </c>
      <c r="BA89" s="61">
        <f t="shared" si="152"/>
        <v>0</v>
      </c>
      <c r="BB89" s="61">
        <f t="shared" si="152"/>
        <v>0</v>
      </c>
      <c r="BC89" s="61">
        <f t="shared" si="152"/>
        <v>0</v>
      </c>
      <c r="BD89" s="28">
        <f t="shared" si="152"/>
        <v>0</v>
      </c>
      <c r="BE89" s="61">
        <f t="shared" si="152"/>
        <v>8</v>
      </c>
      <c r="BF89" s="61">
        <f t="shared" si="152"/>
        <v>0</v>
      </c>
      <c r="BG89" s="61">
        <f t="shared" si="152"/>
        <v>14</v>
      </c>
      <c r="BH89" s="61">
        <f t="shared" si="152"/>
        <v>0</v>
      </c>
      <c r="BI89" s="61">
        <f t="shared" si="152"/>
        <v>86</v>
      </c>
      <c r="BJ89" s="28">
        <f t="shared" si="152"/>
        <v>3</v>
      </c>
      <c r="BK89" s="61">
        <f t="shared" si="152"/>
        <v>0</v>
      </c>
      <c r="BL89" s="61">
        <f t="shared" si="152"/>
        <v>0</v>
      </c>
      <c r="BM89" s="61">
        <f t="shared" si="152"/>
        <v>0</v>
      </c>
      <c r="BN89" s="61">
        <f t="shared" si="152"/>
        <v>0</v>
      </c>
      <c r="BO89" s="61">
        <f t="shared" ref="BO89:BV89" si="153">BO88</f>
        <v>0</v>
      </c>
      <c r="BP89" s="28">
        <f t="shared" si="153"/>
        <v>0</v>
      </c>
      <c r="BQ89" s="61">
        <f t="shared" si="153"/>
        <v>0</v>
      </c>
      <c r="BR89" s="61">
        <f t="shared" si="153"/>
        <v>0</v>
      </c>
      <c r="BS89" s="61">
        <f t="shared" si="153"/>
        <v>0</v>
      </c>
      <c r="BT89" s="61">
        <f t="shared" si="153"/>
        <v>0</v>
      </c>
      <c r="BU89" s="61">
        <f t="shared" si="153"/>
        <v>0</v>
      </c>
      <c r="BV89" s="28">
        <f t="shared" si="153"/>
        <v>0</v>
      </c>
    </row>
    <row r="90" spans="1:77" ht="10.5" customHeight="1" x14ac:dyDescent="0.15">
      <c r="A90" s="33" t="s">
        <v>76</v>
      </c>
      <c r="B90" s="62"/>
      <c r="C90" s="33"/>
      <c r="D90" s="33"/>
      <c r="E90" s="33"/>
      <c r="F90" s="33"/>
      <c r="G90" s="35"/>
      <c r="H90" s="35"/>
      <c r="I90" s="35"/>
      <c r="J90" s="35"/>
      <c r="K90" s="35"/>
      <c r="L90" s="35"/>
      <c r="M90" s="35"/>
      <c r="N90" s="35"/>
      <c r="O90" s="33"/>
      <c r="P90" s="33"/>
      <c r="Q90" s="33"/>
      <c r="R90" s="33"/>
      <c r="S90" s="33"/>
      <c r="T90" s="35"/>
      <c r="U90" s="33"/>
      <c r="V90" s="33"/>
      <c r="W90" s="33"/>
      <c r="X90" s="33"/>
      <c r="Y90" s="33"/>
      <c r="Z90" s="35"/>
      <c r="AA90" s="33"/>
      <c r="AB90" s="33"/>
      <c r="AC90" s="33"/>
      <c r="AD90" s="33"/>
      <c r="AE90" s="33"/>
      <c r="AF90" s="35"/>
      <c r="AG90" s="33"/>
      <c r="AH90" s="33"/>
      <c r="AI90" s="33"/>
      <c r="AJ90" s="33"/>
      <c r="AK90" s="33"/>
      <c r="AL90" s="35"/>
      <c r="AM90" s="33"/>
      <c r="AN90" s="33"/>
      <c r="AO90" s="33"/>
      <c r="AP90" s="33"/>
      <c r="AQ90" s="33"/>
      <c r="AR90" s="35"/>
      <c r="AS90" s="33"/>
      <c r="AT90" s="33"/>
      <c r="AU90" s="33"/>
      <c r="AV90" s="33"/>
      <c r="AW90" s="33"/>
      <c r="AX90" s="35"/>
      <c r="AY90" s="33"/>
      <c r="AZ90" s="33"/>
      <c r="BA90" s="33"/>
      <c r="BB90" s="33"/>
      <c r="BC90" s="33"/>
      <c r="BD90" s="35"/>
      <c r="BE90" s="33"/>
      <c r="BF90" s="33"/>
      <c r="BG90" s="33"/>
      <c r="BH90" s="33"/>
      <c r="BI90" s="33"/>
      <c r="BJ90" s="35"/>
      <c r="BK90" s="33"/>
      <c r="BL90" s="33"/>
      <c r="BM90" s="33"/>
      <c r="BN90" s="33"/>
      <c r="BO90" s="33"/>
      <c r="BP90" s="35"/>
      <c r="BQ90" s="33"/>
      <c r="BR90" s="33"/>
      <c r="BS90" s="33"/>
      <c r="BT90" s="33"/>
      <c r="BU90" s="33"/>
      <c r="BV90" s="35"/>
    </row>
    <row r="91" spans="1:77" ht="11.25" customHeight="1" thickBot="1" x14ac:dyDescent="0.2">
      <c r="A91" s="4"/>
      <c r="B91" s="20"/>
      <c r="C91" s="4"/>
      <c r="D91" s="4"/>
      <c r="E91" s="4"/>
      <c r="F91" s="4"/>
      <c r="G91" s="21"/>
      <c r="H91" s="21"/>
      <c r="I91" s="21"/>
      <c r="J91" s="21"/>
      <c r="K91" s="21"/>
      <c r="L91" s="21"/>
      <c r="M91" s="21"/>
      <c r="N91" s="21"/>
      <c r="O91" s="22"/>
      <c r="P91" s="22"/>
      <c r="Q91" s="22"/>
      <c r="R91" s="22"/>
      <c r="S91" s="22"/>
      <c r="T91" s="21"/>
      <c r="U91" s="22"/>
      <c r="V91" s="22"/>
      <c r="W91" s="22"/>
      <c r="X91" s="22"/>
      <c r="Y91" s="22"/>
      <c r="Z91" s="21"/>
      <c r="AA91" s="22"/>
      <c r="AB91" s="22"/>
      <c r="AC91" s="22"/>
      <c r="AD91" s="22"/>
      <c r="AE91" s="22"/>
      <c r="AF91" s="21"/>
      <c r="AG91" s="22"/>
      <c r="AH91" s="22"/>
      <c r="AI91" s="22"/>
      <c r="AJ91" s="22"/>
      <c r="AK91" s="22"/>
      <c r="AL91" s="21"/>
      <c r="AM91" s="22"/>
      <c r="AN91" s="22"/>
      <c r="AO91" s="22"/>
      <c r="AP91" s="22"/>
      <c r="AQ91" s="22"/>
      <c r="AR91" s="21"/>
      <c r="AS91" s="22"/>
      <c r="AT91" s="22"/>
      <c r="AU91" s="22"/>
      <c r="AV91" s="22"/>
      <c r="AW91" s="22"/>
      <c r="AX91" s="21"/>
      <c r="AY91" s="22"/>
      <c r="AZ91" s="22"/>
      <c r="BA91" s="22"/>
      <c r="BB91" s="22"/>
      <c r="BC91" s="22"/>
      <c r="BD91" s="21"/>
      <c r="BE91" s="22"/>
      <c r="BF91" s="22"/>
      <c r="BG91" s="22"/>
      <c r="BH91" s="22"/>
      <c r="BI91" s="22"/>
      <c r="BJ91" s="21"/>
      <c r="BK91" s="22"/>
      <c r="BL91" s="22"/>
      <c r="BM91" s="22"/>
      <c r="BN91" s="22"/>
      <c r="BO91" s="22"/>
      <c r="BP91" s="21"/>
      <c r="BQ91" s="22"/>
      <c r="BR91" s="22"/>
      <c r="BS91" s="22"/>
      <c r="BT91" s="22"/>
      <c r="BU91" s="22"/>
      <c r="BV91" s="21"/>
    </row>
    <row r="92" spans="1:77" ht="10.5" customHeight="1" thickBot="1" x14ac:dyDescent="0.2">
      <c r="A92" s="56" t="s">
        <v>91</v>
      </c>
      <c r="B92" s="57"/>
      <c r="C92" s="58"/>
      <c r="D92" s="58"/>
      <c r="E92" s="58"/>
      <c r="F92" s="58"/>
      <c r="G92" s="59"/>
      <c r="H92" s="59"/>
      <c r="I92" s="59"/>
      <c r="J92" s="59"/>
      <c r="K92" s="59"/>
      <c r="L92" s="59"/>
      <c r="M92" s="59"/>
      <c r="N92" s="59"/>
      <c r="O92" s="60"/>
      <c r="P92" s="60"/>
      <c r="Q92" s="60"/>
      <c r="R92" s="60"/>
      <c r="S92" s="60"/>
      <c r="T92" s="59"/>
      <c r="U92" s="60"/>
      <c r="V92" s="60"/>
      <c r="W92" s="60"/>
      <c r="X92" s="60"/>
      <c r="Y92" s="60"/>
      <c r="Z92" s="59"/>
      <c r="AA92" s="60"/>
      <c r="AB92" s="60"/>
      <c r="AC92" s="60"/>
      <c r="AD92" s="60"/>
      <c r="AE92" s="60"/>
      <c r="AF92" s="59"/>
      <c r="AG92" s="60"/>
      <c r="AH92" s="60"/>
      <c r="AI92" s="60"/>
      <c r="AJ92" s="60"/>
      <c r="AK92" s="60"/>
      <c r="AL92" s="59"/>
      <c r="AM92" s="60"/>
      <c r="AN92" s="60"/>
      <c r="AO92" s="60"/>
      <c r="AP92" s="60"/>
      <c r="AQ92" s="60"/>
      <c r="AR92" s="59"/>
      <c r="AS92" s="60"/>
      <c r="AT92" s="60"/>
      <c r="AU92" s="60"/>
      <c r="AV92" s="60"/>
      <c r="AW92" s="60"/>
      <c r="AX92" s="59"/>
      <c r="AY92" s="60"/>
      <c r="AZ92" s="60"/>
      <c r="BA92" s="60"/>
      <c r="BB92" s="60"/>
      <c r="BC92" s="60"/>
      <c r="BD92" s="59"/>
      <c r="BE92" s="60"/>
      <c r="BF92" s="60"/>
      <c r="BG92" s="60"/>
      <c r="BH92" s="60"/>
      <c r="BI92" s="60"/>
      <c r="BJ92" s="59"/>
      <c r="BK92" s="60"/>
      <c r="BL92" s="60"/>
      <c r="BM92" s="60"/>
      <c r="BN92" s="60"/>
      <c r="BO92" s="60"/>
      <c r="BP92" s="59"/>
      <c r="BQ92" s="60"/>
      <c r="BR92" s="60"/>
      <c r="BS92" s="60"/>
      <c r="BT92" s="60"/>
      <c r="BU92" s="60"/>
      <c r="BV92" s="59"/>
    </row>
    <row r="93" spans="1:77" ht="21" customHeight="1" x14ac:dyDescent="0.15">
      <c r="A93" s="50" t="s">
        <v>89</v>
      </c>
      <c r="B93" s="25" t="s">
        <v>195</v>
      </c>
      <c r="C93" s="47"/>
      <c r="D93" s="49">
        <v>7</v>
      </c>
      <c r="E93" s="49"/>
      <c r="F93" s="49"/>
      <c r="G93" s="28">
        <f>T93+Z93+AF93+AL93+AR93+AX93+BD93+BJ93+BP93+BV93</f>
        <v>2</v>
      </c>
      <c r="H93" s="28">
        <f t="shared" ref="H93" si="154">N93+I93</f>
        <v>72</v>
      </c>
      <c r="I93" s="217">
        <f t="shared" ref="I93" si="155">SUM(J93:M93)</f>
        <v>16</v>
      </c>
      <c r="J93" s="217">
        <f t="shared" ref="J93" si="156">O93+U93+AA93+AG93+AM93+AS93+AY93+BE93+BK93+BQ93</f>
        <v>6</v>
      </c>
      <c r="K93" s="217">
        <f t="shared" ref="K93" si="157">P93+V93+AB93+AH93+AN93+AT93+AZ93+BF93+BL93+BR93</f>
        <v>0</v>
      </c>
      <c r="L93" s="217">
        <f t="shared" ref="L93" si="158">Q93+W93+AC93+AI93+AO93+AU93+BA93+BG93+BM93+BS93</f>
        <v>10</v>
      </c>
      <c r="M93" s="217">
        <f t="shared" ref="M93" si="159">R93+X93+AD93+AJ93+AP93+AV93+BB93+BH93+BN93+BT93</f>
        <v>0</v>
      </c>
      <c r="N93" s="217">
        <f t="shared" ref="N93" si="160">S93+Y93+AE93+AK93+AQ93+AW93+BC93+BI93++BO93+BU93</f>
        <v>56</v>
      </c>
      <c r="O93" s="50"/>
      <c r="P93" s="50"/>
      <c r="Q93" s="50"/>
      <c r="R93" s="50"/>
      <c r="S93" s="50"/>
      <c r="T93" s="51">
        <f>SUM(O93:S93)/36</f>
        <v>0</v>
      </c>
      <c r="U93" s="50"/>
      <c r="V93" s="50"/>
      <c r="W93" s="50"/>
      <c r="X93" s="50"/>
      <c r="Y93" s="50"/>
      <c r="Z93" s="51">
        <f>SUM(U93:Y93)/36</f>
        <v>0</v>
      </c>
      <c r="AA93" s="50"/>
      <c r="AB93" s="50"/>
      <c r="AC93" s="50"/>
      <c r="AD93" s="50"/>
      <c r="AE93" s="50"/>
      <c r="AF93" s="51">
        <f>SUM(AA93:AE93)/36</f>
        <v>0</v>
      </c>
      <c r="AG93" s="50"/>
      <c r="AH93" s="50"/>
      <c r="AI93" s="50"/>
      <c r="AJ93" s="50"/>
      <c r="AK93" s="50"/>
      <c r="AL93" s="51">
        <f>SUM(AG93:AK93)/36</f>
        <v>0</v>
      </c>
      <c r="AM93" s="50"/>
      <c r="AN93" s="50"/>
      <c r="AO93" s="50"/>
      <c r="AP93" s="50"/>
      <c r="AQ93" s="50"/>
      <c r="AR93" s="51">
        <f>SUM(AM93:AQ93)/36</f>
        <v>0</v>
      </c>
      <c r="AS93" s="50"/>
      <c r="AT93" s="50"/>
      <c r="AU93" s="50"/>
      <c r="AV93" s="50"/>
      <c r="AW93" s="50"/>
      <c r="AX93" s="51">
        <f>SUM(AS93:AW93)/36</f>
        <v>0</v>
      </c>
      <c r="AY93" s="50">
        <v>6</v>
      </c>
      <c r="AZ93" s="50"/>
      <c r="BA93" s="50">
        <v>10</v>
      </c>
      <c r="BB93" s="50"/>
      <c r="BC93" s="50">
        <v>56</v>
      </c>
      <c r="BD93" s="51">
        <f>SUM(AY93:BC93)/36</f>
        <v>2</v>
      </c>
      <c r="BE93" s="50"/>
      <c r="BF93" s="50"/>
      <c r="BG93" s="50"/>
      <c r="BH93" s="50"/>
      <c r="BI93" s="50"/>
      <c r="BJ93" s="51">
        <f>SUM(BE93:BI93)/36</f>
        <v>0</v>
      </c>
      <c r="BK93" s="50"/>
      <c r="BL93" s="50"/>
      <c r="BM93" s="50"/>
      <c r="BN93" s="50"/>
      <c r="BO93" s="50"/>
      <c r="BP93" s="51">
        <f>SUM(BK93:BO93)/36</f>
        <v>0</v>
      </c>
      <c r="BQ93" s="50"/>
      <c r="BR93" s="50"/>
      <c r="BS93" s="50"/>
      <c r="BT93" s="50"/>
      <c r="BU93" s="50"/>
      <c r="BV93" s="51">
        <f>SUM(BQ93:BU93)/36</f>
        <v>0</v>
      </c>
    </row>
    <row r="94" spans="1:77" ht="21" customHeight="1" x14ac:dyDescent="0.15">
      <c r="A94" s="30" t="s">
        <v>90</v>
      </c>
      <c r="B94" s="31" t="s">
        <v>198</v>
      </c>
      <c r="C94" s="61">
        <f t="shared" ref="C94:BV94" si="161">C93</f>
        <v>0</v>
      </c>
      <c r="D94" s="61">
        <f t="shared" si="161"/>
        <v>7</v>
      </c>
      <c r="E94" s="61">
        <f t="shared" si="161"/>
        <v>0</v>
      </c>
      <c r="F94" s="61">
        <f t="shared" si="161"/>
        <v>0</v>
      </c>
      <c r="G94" s="28">
        <f t="shared" si="161"/>
        <v>2</v>
      </c>
      <c r="H94" s="28">
        <f t="shared" si="161"/>
        <v>72</v>
      </c>
      <c r="I94" s="28">
        <f t="shared" si="161"/>
        <v>16</v>
      </c>
      <c r="J94" s="28">
        <f t="shared" si="161"/>
        <v>6</v>
      </c>
      <c r="K94" s="28">
        <f t="shared" si="161"/>
        <v>0</v>
      </c>
      <c r="L94" s="28">
        <f t="shared" si="161"/>
        <v>10</v>
      </c>
      <c r="M94" s="28">
        <f t="shared" si="161"/>
        <v>0</v>
      </c>
      <c r="N94" s="28">
        <f t="shared" si="161"/>
        <v>56</v>
      </c>
      <c r="O94" s="61">
        <f t="shared" si="161"/>
        <v>0</v>
      </c>
      <c r="P94" s="61">
        <f t="shared" si="161"/>
        <v>0</v>
      </c>
      <c r="Q94" s="61">
        <f t="shared" si="161"/>
        <v>0</v>
      </c>
      <c r="R94" s="61">
        <f t="shared" si="161"/>
        <v>0</v>
      </c>
      <c r="S94" s="61">
        <f t="shared" si="161"/>
        <v>0</v>
      </c>
      <c r="T94" s="28">
        <f t="shared" si="161"/>
        <v>0</v>
      </c>
      <c r="U94" s="61">
        <f t="shared" si="161"/>
        <v>0</v>
      </c>
      <c r="V94" s="61">
        <f t="shared" si="161"/>
        <v>0</v>
      </c>
      <c r="W94" s="61">
        <f t="shared" si="161"/>
        <v>0</v>
      </c>
      <c r="X94" s="61">
        <f t="shared" si="161"/>
        <v>0</v>
      </c>
      <c r="Y94" s="61">
        <f t="shared" si="161"/>
        <v>0</v>
      </c>
      <c r="Z94" s="28">
        <f t="shared" si="161"/>
        <v>0</v>
      </c>
      <c r="AA94" s="61">
        <f t="shared" si="161"/>
        <v>0</v>
      </c>
      <c r="AB94" s="61">
        <f t="shared" si="161"/>
        <v>0</v>
      </c>
      <c r="AC94" s="61">
        <f t="shared" si="161"/>
        <v>0</v>
      </c>
      <c r="AD94" s="61">
        <f t="shared" si="161"/>
        <v>0</v>
      </c>
      <c r="AE94" s="61">
        <f t="shared" si="161"/>
        <v>0</v>
      </c>
      <c r="AF94" s="28">
        <f t="shared" si="161"/>
        <v>0</v>
      </c>
      <c r="AG94" s="61">
        <f t="shared" si="161"/>
        <v>0</v>
      </c>
      <c r="AH94" s="61">
        <f t="shared" si="161"/>
        <v>0</v>
      </c>
      <c r="AI94" s="61">
        <f t="shared" si="161"/>
        <v>0</v>
      </c>
      <c r="AJ94" s="61">
        <f t="shared" si="161"/>
        <v>0</v>
      </c>
      <c r="AK94" s="61">
        <f t="shared" si="161"/>
        <v>0</v>
      </c>
      <c r="AL94" s="28">
        <f t="shared" si="161"/>
        <v>0</v>
      </c>
      <c r="AM94" s="61">
        <f t="shared" si="161"/>
        <v>0</v>
      </c>
      <c r="AN94" s="61">
        <f t="shared" si="161"/>
        <v>0</v>
      </c>
      <c r="AO94" s="61">
        <f t="shared" si="161"/>
        <v>0</v>
      </c>
      <c r="AP94" s="61">
        <f t="shared" si="161"/>
        <v>0</v>
      </c>
      <c r="AQ94" s="61">
        <f t="shared" si="161"/>
        <v>0</v>
      </c>
      <c r="AR94" s="28">
        <f t="shared" si="161"/>
        <v>0</v>
      </c>
      <c r="AS94" s="61">
        <f t="shared" si="161"/>
        <v>0</v>
      </c>
      <c r="AT94" s="61">
        <f t="shared" si="161"/>
        <v>0</v>
      </c>
      <c r="AU94" s="61">
        <f t="shared" si="161"/>
        <v>0</v>
      </c>
      <c r="AV94" s="61">
        <f t="shared" si="161"/>
        <v>0</v>
      </c>
      <c r="AW94" s="61">
        <f t="shared" si="161"/>
        <v>0</v>
      </c>
      <c r="AX94" s="28">
        <f t="shared" si="161"/>
        <v>0</v>
      </c>
      <c r="AY94" s="61">
        <f t="shared" si="161"/>
        <v>6</v>
      </c>
      <c r="AZ94" s="61">
        <f t="shared" si="161"/>
        <v>0</v>
      </c>
      <c r="BA94" s="61">
        <f t="shared" si="161"/>
        <v>10</v>
      </c>
      <c r="BB94" s="61">
        <f t="shared" si="161"/>
        <v>0</v>
      </c>
      <c r="BC94" s="61">
        <f t="shared" si="161"/>
        <v>56</v>
      </c>
      <c r="BD94" s="28">
        <f t="shared" si="161"/>
        <v>2</v>
      </c>
      <c r="BE94" s="61">
        <f t="shared" si="161"/>
        <v>0</v>
      </c>
      <c r="BF94" s="61">
        <f t="shared" si="161"/>
        <v>0</v>
      </c>
      <c r="BG94" s="61">
        <f t="shared" si="161"/>
        <v>0</v>
      </c>
      <c r="BH94" s="61">
        <f t="shared" si="161"/>
        <v>0</v>
      </c>
      <c r="BI94" s="61">
        <f t="shared" si="161"/>
        <v>0</v>
      </c>
      <c r="BJ94" s="28">
        <f t="shared" si="161"/>
        <v>0</v>
      </c>
      <c r="BK94" s="61">
        <f t="shared" si="161"/>
        <v>0</v>
      </c>
      <c r="BL94" s="61">
        <f t="shared" si="161"/>
        <v>0</v>
      </c>
      <c r="BM94" s="61">
        <f t="shared" si="161"/>
        <v>0</v>
      </c>
      <c r="BN94" s="61">
        <f t="shared" si="161"/>
        <v>0</v>
      </c>
      <c r="BO94" s="61">
        <f t="shared" si="161"/>
        <v>0</v>
      </c>
      <c r="BP94" s="28">
        <f t="shared" si="161"/>
        <v>0</v>
      </c>
      <c r="BQ94" s="61">
        <f t="shared" si="161"/>
        <v>0</v>
      </c>
      <c r="BR94" s="61">
        <f t="shared" si="161"/>
        <v>0</v>
      </c>
      <c r="BS94" s="61">
        <f t="shared" si="161"/>
        <v>0</v>
      </c>
      <c r="BT94" s="61">
        <f t="shared" si="161"/>
        <v>0</v>
      </c>
      <c r="BU94" s="61">
        <f t="shared" si="161"/>
        <v>0</v>
      </c>
      <c r="BV94" s="28">
        <f t="shared" si="161"/>
        <v>0</v>
      </c>
    </row>
    <row r="95" spans="1:77" ht="10.5" customHeight="1" x14ac:dyDescent="0.15">
      <c r="A95" s="33" t="s">
        <v>76</v>
      </c>
      <c r="B95" s="62"/>
      <c r="C95" s="33"/>
      <c r="D95" s="33"/>
      <c r="E95" s="33"/>
      <c r="F95" s="33"/>
      <c r="G95" s="35"/>
      <c r="H95" s="35"/>
      <c r="I95" s="35"/>
      <c r="J95" s="35"/>
      <c r="K95" s="35"/>
      <c r="L95" s="35"/>
      <c r="M95" s="35"/>
      <c r="N95" s="35"/>
      <c r="O95" s="33"/>
      <c r="P95" s="33"/>
      <c r="Q95" s="33"/>
      <c r="R95" s="33"/>
      <c r="S95" s="33"/>
      <c r="T95" s="35"/>
      <c r="U95" s="33"/>
      <c r="V95" s="33"/>
      <c r="W95" s="33"/>
      <c r="X95" s="33"/>
      <c r="Y95" s="33"/>
      <c r="Z95" s="35"/>
      <c r="AA95" s="33"/>
      <c r="AB95" s="33"/>
      <c r="AC95" s="33"/>
      <c r="AD95" s="33"/>
      <c r="AE95" s="33"/>
      <c r="AF95" s="35"/>
      <c r="AG95" s="33"/>
      <c r="AH95" s="33"/>
      <c r="AI95" s="33"/>
      <c r="AJ95" s="33"/>
      <c r="AK95" s="33"/>
      <c r="AL95" s="35"/>
      <c r="AM95" s="33"/>
      <c r="AN95" s="33"/>
      <c r="AO95" s="33"/>
      <c r="AP95" s="33"/>
      <c r="AQ95" s="33"/>
      <c r="AR95" s="35"/>
      <c r="AS95" s="33"/>
      <c r="AT95" s="33"/>
      <c r="AU95" s="33"/>
      <c r="AV95" s="33"/>
      <c r="AW95" s="33"/>
      <c r="AX95" s="35"/>
      <c r="AY95" s="33"/>
      <c r="AZ95" s="33"/>
      <c r="BA95" s="33"/>
      <c r="BB95" s="33"/>
      <c r="BC95" s="33"/>
      <c r="BD95" s="35"/>
      <c r="BE95" s="33"/>
      <c r="BF95" s="33"/>
      <c r="BG95" s="33"/>
      <c r="BH95" s="33"/>
      <c r="BI95" s="33"/>
      <c r="BJ95" s="35"/>
      <c r="BK95" s="33"/>
      <c r="BL95" s="33"/>
      <c r="BM95" s="33"/>
      <c r="BN95" s="33"/>
      <c r="BO95" s="33"/>
      <c r="BP95" s="35"/>
      <c r="BQ95" s="33"/>
      <c r="BR95" s="33"/>
      <c r="BS95" s="33"/>
      <c r="BT95" s="33"/>
      <c r="BU95" s="33"/>
      <c r="BV95" s="35"/>
    </row>
    <row r="96" spans="1:77" ht="11.25" hidden="1" customHeight="1" thickBot="1" x14ac:dyDescent="0.2">
      <c r="A96" s="4"/>
      <c r="B96" s="20"/>
      <c r="C96" s="4"/>
      <c r="D96" s="4"/>
      <c r="E96" s="4"/>
      <c r="F96" s="4"/>
      <c r="G96" s="21"/>
      <c r="H96" s="21"/>
      <c r="I96" s="21"/>
      <c r="J96" s="21"/>
      <c r="K96" s="21"/>
      <c r="L96" s="21"/>
      <c r="M96" s="21"/>
      <c r="N96" s="21"/>
      <c r="O96" s="22"/>
      <c r="P96" s="22"/>
      <c r="Q96" s="22"/>
      <c r="R96" s="22"/>
      <c r="S96" s="22"/>
      <c r="T96" s="21"/>
      <c r="U96" s="22"/>
      <c r="V96" s="22"/>
      <c r="W96" s="22"/>
      <c r="X96" s="22"/>
      <c r="Y96" s="22"/>
      <c r="Z96" s="21"/>
      <c r="AA96" s="22"/>
      <c r="AB96" s="22"/>
      <c r="AC96" s="22"/>
      <c r="AD96" s="22"/>
      <c r="AE96" s="22"/>
      <c r="AF96" s="21"/>
      <c r="AG96" s="22"/>
      <c r="AH96" s="22"/>
      <c r="AI96" s="22"/>
      <c r="AJ96" s="22"/>
      <c r="AK96" s="22"/>
      <c r="AL96" s="21"/>
      <c r="AM96" s="22"/>
      <c r="AN96" s="22"/>
      <c r="AO96" s="22"/>
      <c r="AP96" s="22"/>
      <c r="AQ96" s="22"/>
      <c r="AR96" s="21"/>
      <c r="AS96" s="22"/>
      <c r="AT96" s="22"/>
      <c r="AU96" s="22"/>
      <c r="AV96" s="22"/>
      <c r="AW96" s="22"/>
      <c r="AX96" s="21"/>
      <c r="AY96" s="22"/>
      <c r="AZ96" s="22"/>
      <c r="BA96" s="22"/>
      <c r="BB96" s="22"/>
      <c r="BC96" s="22"/>
      <c r="BD96" s="21"/>
      <c r="BE96" s="22"/>
      <c r="BF96" s="22"/>
      <c r="BG96" s="22"/>
      <c r="BH96" s="22"/>
      <c r="BI96" s="22"/>
      <c r="BJ96" s="21"/>
      <c r="BK96" s="22"/>
      <c r="BL96" s="22"/>
      <c r="BM96" s="22"/>
      <c r="BN96" s="22"/>
      <c r="BO96" s="22"/>
      <c r="BP96" s="21"/>
      <c r="BQ96" s="22"/>
      <c r="BR96" s="22"/>
      <c r="BS96" s="22"/>
      <c r="BT96" s="22"/>
      <c r="BU96" s="22"/>
      <c r="BV96" s="21"/>
    </row>
    <row r="97" spans="1:74" ht="10.5" hidden="1" customHeight="1" thickBot="1" x14ac:dyDescent="0.2">
      <c r="A97" s="56" t="s">
        <v>92</v>
      </c>
      <c r="B97" s="57"/>
      <c r="C97" s="58"/>
      <c r="D97" s="58"/>
      <c r="E97" s="58"/>
      <c r="F97" s="58"/>
      <c r="G97" s="59"/>
      <c r="H97" s="59"/>
      <c r="I97" s="59"/>
      <c r="J97" s="59"/>
      <c r="K97" s="59"/>
      <c r="L97" s="59"/>
      <c r="M97" s="59"/>
      <c r="N97" s="59"/>
      <c r="O97" s="60"/>
      <c r="P97" s="60"/>
      <c r="Q97" s="60"/>
      <c r="R97" s="60"/>
      <c r="S97" s="60"/>
      <c r="T97" s="59"/>
      <c r="U97" s="60"/>
      <c r="V97" s="60"/>
      <c r="W97" s="60"/>
      <c r="X97" s="60"/>
      <c r="Y97" s="60"/>
      <c r="Z97" s="59"/>
      <c r="AA97" s="60"/>
      <c r="AB97" s="60"/>
      <c r="AC97" s="60"/>
      <c r="AD97" s="60"/>
      <c r="AE97" s="60"/>
      <c r="AF97" s="59"/>
      <c r="AG97" s="60"/>
      <c r="AH97" s="60"/>
      <c r="AI97" s="60"/>
      <c r="AJ97" s="60"/>
      <c r="AK97" s="60"/>
      <c r="AL97" s="59"/>
      <c r="AM97" s="60"/>
      <c r="AN97" s="60"/>
      <c r="AO97" s="60"/>
      <c r="AP97" s="60"/>
      <c r="AQ97" s="60"/>
      <c r="AR97" s="59"/>
      <c r="AS97" s="60"/>
      <c r="AT97" s="60"/>
      <c r="AU97" s="60"/>
      <c r="AV97" s="60"/>
      <c r="AW97" s="60"/>
      <c r="AX97" s="59"/>
      <c r="AY97" s="60"/>
      <c r="AZ97" s="60"/>
      <c r="BA97" s="60"/>
      <c r="BB97" s="60"/>
      <c r="BC97" s="60"/>
      <c r="BD97" s="59"/>
      <c r="BE97" s="60"/>
      <c r="BF97" s="60"/>
      <c r="BG97" s="60"/>
      <c r="BH97" s="60"/>
      <c r="BI97" s="60"/>
      <c r="BJ97" s="59"/>
      <c r="BK97" s="60"/>
      <c r="BL97" s="60"/>
      <c r="BM97" s="60"/>
      <c r="BN97" s="60"/>
      <c r="BO97" s="60"/>
      <c r="BP97" s="59"/>
      <c r="BQ97" s="60"/>
      <c r="BR97" s="60"/>
      <c r="BS97" s="60"/>
      <c r="BT97" s="60"/>
      <c r="BU97" s="60"/>
      <c r="BV97" s="59"/>
    </row>
    <row r="98" spans="1:74" ht="21" hidden="1" customHeight="1" x14ac:dyDescent="0.15">
      <c r="A98" s="50"/>
      <c r="B98" s="25"/>
      <c r="C98" s="47"/>
      <c r="D98" s="49"/>
      <c r="E98" s="49"/>
      <c r="F98" s="49"/>
      <c r="G98" s="28">
        <f>T98+Z98+AF98+AL98+AR98+AX98+BD98+BJ98+BP98+BV98</f>
        <v>0</v>
      </c>
      <c r="H98" s="28">
        <f t="shared" ref="H98" si="162">N98+I98</f>
        <v>0</v>
      </c>
      <c r="I98" s="29">
        <f t="shared" ref="I98" si="163">SUM(J98:M98)</f>
        <v>0</v>
      </c>
      <c r="J98" s="29">
        <f t="shared" ref="J98:M98" si="164">O98+U98+AA98+AG98+AM98+AS98+AY98+BE98+BK98+BQ98</f>
        <v>0</v>
      </c>
      <c r="K98" s="29">
        <f t="shared" si="164"/>
        <v>0</v>
      </c>
      <c r="L98" s="29">
        <f t="shared" si="164"/>
        <v>0</v>
      </c>
      <c r="M98" s="29">
        <f t="shared" si="164"/>
        <v>0</v>
      </c>
      <c r="N98" s="29">
        <f t="shared" ref="N98" si="165">S98+Y98+AE98+AK98+AQ98+AW98+BC98+BI98++BO98+BU98</f>
        <v>0</v>
      </c>
      <c r="O98" s="50"/>
      <c r="P98" s="50"/>
      <c r="Q98" s="50"/>
      <c r="R98" s="50"/>
      <c r="S98" s="50"/>
      <c r="T98" s="51">
        <f>SUM(O98:S98)/36</f>
        <v>0</v>
      </c>
      <c r="U98" s="50"/>
      <c r="V98" s="50"/>
      <c r="W98" s="50"/>
      <c r="X98" s="50"/>
      <c r="Y98" s="50"/>
      <c r="Z98" s="51">
        <f>SUM(U98:Y98)/36</f>
        <v>0</v>
      </c>
      <c r="AA98" s="50"/>
      <c r="AB98" s="50"/>
      <c r="AC98" s="50"/>
      <c r="AD98" s="50"/>
      <c r="AE98" s="50"/>
      <c r="AF98" s="51">
        <f>SUM(AA98:AE98)/36</f>
        <v>0</v>
      </c>
      <c r="AG98" s="50"/>
      <c r="AH98" s="50"/>
      <c r="AI98" s="50"/>
      <c r="AJ98" s="50"/>
      <c r="AK98" s="50"/>
      <c r="AL98" s="51">
        <f>SUM(AG98:AK98)/36</f>
        <v>0</v>
      </c>
      <c r="AM98" s="50"/>
      <c r="AN98" s="50"/>
      <c r="AO98" s="50"/>
      <c r="AP98" s="50"/>
      <c r="AQ98" s="50"/>
      <c r="AR98" s="51">
        <f>SUM(AM98:AQ98)/36</f>
        <v>0</v>
      </c>
      <c r="AS98" s="50"/>
      <c r="AT98" s="50"/>
      <c r="AU98" s="50"/>
      <c r="AV98" s="50"/>
      <c r="AW98" s="50"/>
      <c r="AX98" s="51">
        <f>SUM(AS98:AW98)/36</f>
        <v>0</v>
      </c>
      <c r="AY98" s="50"/>
      <c r="AZ98" s="50"/>
      <c r="BA98" s="50"/>
      <c r="BB98" s="50"/>
      <c r="BC98" s="50"/>
      <c r="BD98" s="51">
        <f>SUM(AY98:BC98)/36</f>
        <v>0</v>
      </c>
      <c r="BE98" s="50"/>
      <c r="BF98" s="50"/>
      <c r="BG98" s="50"/>
      <c r="BH98" s="50"/>
      <c r="BI98" s="50"/>
      <c r="BJ98" s="51">
        <f>SUM(BE98:BI98)/36</f>
        <v>0</v>
      </c>
      <c r="BK98" s="50"/>
      <c r="BL98" s="50"/>
      <c r="BM98" s="50"/>
      <c r="BN98" s="50"/>
      <c r="BO98" s="50"/>
      <c r="BP98" s="51">
        <f>SUM(BK98:BO98)/36</f>
        <v>0</v>
      </c>
      <c r="BQ98" s="50"/>
      <c r="BR98" s="50"/>
      <c r="BS98" s="50"/>
      <c r="BT98" s="50"/>
      <c r="BU98" s="50"/>
      <c r="BV98" s="51">
        <f>SUM(BQ98:BU98)/36</f>
        <v>0</v>
      </c>
    </row>
    <row r="99" spans="1:74" ht="21" hidden="1" customHeight="1" x14ac:dyDescent="0.15">
      <c r="A99" s="30"/>
      <c r="B99" s="31"/>
      <c r="C99" s="61">
        <f t="shared" ref="C99:BV99" si="166">C98</f>
        <v>0</v>
      </c>
      <c r="D99" s="61">
        <f t="shared" si="166"/>
        <v>0</v>
      </c>
      <c r="E99" s="61">
        <f t="shared" si="166"/>
        <v>0</v>
      </c>
      <c r="F99" s="61">
        <f t="shared" si="166"/>
        <v>0</v>
      </c>
      <c r="G99" s="28">
        <f t="shared" si="166"/>
        <v>0</v>
      </c>
      <c r="H99" s="28">
        <f t="shared" si="166"/>
        <v>0</v>
      </c>
      <c r="I99" s="28">
        <f t="shared" si="166"/>
        <v>0</v>
      </c>
      <c r="J99" s="28">
        <f t="shared" si="166"/>
        <v>0</v>
      </c>
      <c r="K99" s="28">
        <f t="shared" si="166"/>
        <v>0</v>
      </c>
      <c r="L99" s="28">
        <f t="shared" si="166"/>
        <v>0</v>
      </c>
      <c r="M99" s="28">
        <f t="shared" si="166"/>
        <v>0</v>
      </c>
      <c r="N99" s="28">
        <f t="shared" si="166"/>
        <v>0</v>
      </c>
      <c r="O99" s="61">
        <f t="shared" si="166"/>
        <v>0</v>
      </c>
      <c r="P99" s="61">
        <f t="shared" si="166"/>
        <v>0</v>
      </c>
      <c r="Q99" s="61">
        <f t="shared" si="166"/>
        <v>0</v>
      </c>
      <c r="R99" s="61">
        <f t="shared" si="166"/>
        <v>0</v>
      </c>
      <c r="S99" s="61">
        <f t="shared" si="166"/>
        <v>0</v>
      </c>
      <c r="T99" s="28">
        <f t="shared" si="166"/>
        <v>0</v>
      </c>
      <c r="U99" s="61">
        <f t="shared" si="166"/>
        <v>0</v>
      </c>
      <c r="V99" s="61">
        <f t="shared" si="166"/>
        <v>0</v>
      </c>
      <c r="W99" s="61">
        <f t="shared" si="166"/>
        <v>0</v>
      </c>
      <c r="X99" s="61">
        <f t="shared" si="166"/>
        <v>0</v>
      </c>
      <c r="Y99" s="61">
        <f t="shared" si="166"/>
        <v>0</v>
      </c>
      <c r="Z99" s="28">
        <f t="shared" si="166"/>
        <v>0</v>
      </c>
      <c r="AA99" s="61">
        <f t="shared" si="166"/>
        <v>0</v>
      </c>
      <c r="AB99" s="61">
        <f t="shared" si="166"/>
        <v>0</v>
      </c>
      <c r="AC99" s="61">
        <f t="shared" si="166"/>
        <v>0</v>
      </c>
      <c r="AD99" s="61">
        <f t="shared" si="166"/>
        <v>0</v>
      </c>
      <c r="AE99" s="61">
        <f t="shared" si="166"/>
        <v>0</v>
      </c>
      <c r="AF99" s="28">
        <f t="shared" si="166"/>
        <v>0</v>
      </c>
      <c r="AG99" s="61">
        <f t="shared" si="166"/>
        <v>0</v>
      </c>
      <c r="AH99" s="61">
        <f t="shared" si="166"/>
        <v>0</v>
      </c>
      <c r="AI99" s="61">
        <f t="shared" si="166"/>
        <v>0</v>
      </c>
      <c r="AJ99" s="61">
        <f t="shared" si="166"/>
        <v>0</v>
      </c>
      <c r="AK99" s="61">
        <f t="shared" si="166"/>
        <v>0</v>
      </c>
      <c r="AL99" s="28">
        <f t="shared" si="166"/>
        <v>0</v>
      </c>
      <c r="AM99" s="61">
        <f t="shared" si="166"/>
        <v>0</v>
      </c>
      <c r="AN99" s="61">
        <f t="shared" si="166"/>
        <v>0</v>
      </c>
      <c r="AO99" s="61">
        <f t="shared" si="166"/>
        <v>0</v>
      </c>
      <c r="AP99" s="61">
        <f t="shared" si="166"/>
        <v>0</v>
      </c>
      <c r="AQ99" s="61">
        <f t="shared" si="166"/>
        <v>0</v>
      </c>
      <c r="AR99" s="28">
        <f t="shared" si="166"/>
        <v>0</v>
      </c>
      <c r="AS99" s="61">
        <f t="shared" si="166"/>
        <v>0</v>
      </c>
      <c r="AT99" s="61">
        <f t="shared" si="166"/>
        <v>0</v>
      </c>
      <c r="AU99" s="61">
        <f t="shared" si="166"/>
        <v>0</v>
      </c>
      <c r="AV99" s="61">
        <f t="shared" si="166"/>
        <v>0</v>
      </c>
      <c r="AW99" s="61">
        <f t="shared" si="166"/>
        <v>0</v>
      </c>
      <c r="AX99" s="28">
        <f t="shared" si="166"/>
        <v>0</v>
      </c>
      <c r="AY99" s="61">
        <f t="shared" si="166"/>
        <v>0</v>
      </c>
      <c r="AZ99" s="61">
        <f t="shared" si="166"/>
        <v>0</v>
      </c>
      <c r="BA99" s="61">
        <f t="shared" si="166"/>
        <v>0</v>
      </c>
      <c r="BB99" s="61">
        <f t="shared" si="166"/>
        <v>0</v>
      </c>
      <c r="BC99" s="61">
        <f t="shared" si="166"/>
        <v>0</v>
      </c>
      <c r="BD99" s="28">
        <f t="shared" si="166"/>
        <v>0</v>
      </c>
      <c r="BE99" s="61">
        <f t="shared" si="166"/>
        <v>0</v>
      </c>
      <c r="BF99" s="61">
        <f t="shared" si="166"/>
        <v>0</v>
      </c>
      <c r="BG99" s="61">
        <f t="shared" si="166"/>
        <v>0</v>
      </c>
      <c r="BH99" s="61">
        <f t="shared" si="166"/>
        <v>0</v>
      </c>
      <c r="BI99" s="61">
        <f t="shared" si="166"/>
        <v>0</v>
      </c>
      <c r="BJ99" s="28">
        <f t="shared" si="166"/>
        <v>0</v>
      </c>
      <c r="BK99" s="61">
        <f t="shared" si="166"/>
        <v>0</v>
      </c>
      <c r="BL99" s="61">
        <f t="shared" si="166"/>
        <v>0</v>
      </c>
      <c r="BM99" s="61">
        <f t="shared" si="166"/>
        <v>0</v>
      </c>
      <c r="BN99" s="61">
        <f t="shared" si="166"/>
        <v>0</v>
      </c>
      <c r="BO99" s="61">
        <f t="shared" si="166"/>
        <v>0</v>
      </c>
      <c r="BP99" s="28">
        <f t="shared" si="166"/>
        <v>0</v>
      </c>
      <c r="BQ99" s="61">
        <f t="shared" si="166"/>
        <v>0</v>
      </c>
      <c r="BR99" s="61">
        <f t="shared" si="166"/>
        <v>0</v>
      </c>
      <c r="BS99" s="61">
        <f t="shared" si="166"/>
        <v>0</v>
      </c>
      <c r="BT99" s="61">
        <f t="shared" si="166"/>
        <v>0</v>
      </c>
      <c r="BU99" s="61">
        <f t="shared" si="166"/>
        <v>0</v>
      </c>
      <c r="BV99" s="28">
        <f t="shared" si="166"/>
        <v>0</v>
      </c>
    </row>
    <row r="100" spans="1:74" ht="10.5" hidden="1" customHeight="1" x14ac:dyDescent="0.15">
      <c r="A100" s="33" t="s">
        <v>76</v>
      </c>
      <c r="B100" s="62"/>
      <c r="C100" s="33"/>
      <c r="D100" s="33"/>
      <c r="E100" s="33"/>
      <c r="F100" s="33"/>
      <c r="G100" s="35"/>
      <c r="H100" s="35"/>
      <c r="I100" s="35"/>
      <c r="J100" s="35"/>
      <c r="K100" s="35"/>
      <c r="L100" s="35"/>
      <c r="M100" s="35"/>
      <c r="N100" s="35"/>
      <c r="O100" s="33"/>
      <c r="P100" s="33"/>
      <c r="Q100" s="33"/>
      <c r="R100" s="33"/>
      <c r="S100" s="33"/>
      <c r="T100" s="35"/>
      <c r="U100" s="33"/>
      <c r="V100" s="33"/>
      <c r="W100" s="33"/>
      <c r="X100" s="33"/>
      <c r="Y100" s="33"/>
      <c r="Z100" s="35"/>
      <c r="AA100" s="33"/>
      <c r="AB100" s="33"/>
      <c r="AC100" s="33"/>
      <c r="AD100" s="33"/>
      <c r="AE100" s="33"/>
      <c r="AF100" s="35"/>
      <c r="AG100" s="33"/>
      <c r="AH100" s="33"/>
      <c r="AI100" s="33"/>
      <c r="AJ100" s="33"/>
      <c r="AK100" s="33"/>
      <c r="AL100" s="35"/>
      <c r="AM100" s="33"/>
      <c r="AN100" s="33"/>
      <c r="AO100" s="33"/>
      <c r="AP100" s="33"/>
      <c r="AQ100" s="33"/>
      <c r="AR100" s="35"/>
      <c r="AS100" s="33"/>
      <c r="AT100" s="33"/>
      <c r="AU100" s="33"/>
      <c r="AV100" s="33"/>
      <c r="AW100" s="33"/>
      <c r="AX100" s="35"/>
      <c r="AY100" s="33"/>
      <c r="AZ100" s="33"/>
      <c r="BA100" s="33"/>
      <c r="BB100" s="33"/>
      <c r="BC100" s="33"/>
      <c r="BD100" s="35"/>
      <c r="BE100" s="33"/>
      <c r="BF100" s="33"/>
      <c r="BG100" s="33"/>
      <c r="BH100" s="33"/>
      <c r="BI100" s="33"/>
      <c r="BJ100" s="35"/>
      <c r="BK100" s="33"/>
      <c r="BL100" s="33"/>
      <c r="BM100" s="33"/>
      <c r="BN100" s="33"/>
      <c r="BO100" s="33"/>
      <c r="BP100" s="35"/>
      <c r="BQ100" s="33"/>
      <c r="BR100" s="33"/>
      <c r="BS100" s="33"/>
      <c r="BT100" s="33"/>
      <c r="BU100" s="33"/>
      <c r="BV100" s="35"/>
    </row>
    <row r="101" spans="1:74" ht="11.25" hidden="1" customHeight="1" thickBot="1" x14ac:dyDescent="0.2">
      <c r="A101" s="4"/>
      <c r="B101" s="20"/>
      <c r="C101" s="4"/>
      <c r="D101" s="4"/>
      <c r="E101" s="4"/>
      <c r="F101" s="4"/>
      <c r="G101" s="21"/>
      <c r="H101" s="21"/>
      <c r="I101" s="21"/>
      <c r="J101" s="21"/>
      <c r="K101" s="21"/>
      <c r="L101" s="21"/>
      <c r="M101" s="21"/>
      <c r="N101" s="21"/>
      <c r="O101" s="22"/>
      <c r="P101" s="22"/>
      <c r="Q101" s="22"/>
      <c r="R101" s="22"/>
      <c r="S101" s="22"/>
      <c r="T101" s="21"/>
      <c r="U101" s="22"/>
      <c r="V101" s="22"/>
      <c r="W101" s="22"/>
      <c r="X101" s="22"/>
      <c r="Y101" s="22"/>
      <c r="Z101" s="21"/>
      <c r="AA101" s="22"/>
      <c r="AB101" s="22"/>
      <c r="AC101" s="22"/>
      <c r="AD101" s="22"/>
      <c r="AE101" s="22"/>
      <c r="AF101" s="21"/>
      <c r="AG101" s="22"/>
      <c r="AH101" s="22"/>
      <c r="AI101" s="22"/>
      <c r="AJ101" s="22"/>
      <c r="AK101" s="22"/>
      <c r="AL101" s="21"/>
      <c r="AM101" s="22"/>
      <c r="AN101" s="22"/>
      <c r="AO101" s="22"/>
      <c r="AP101" s="22"/>
      <c r="AQ101" s="22"/>
      <c r="AR101" s="21"/>
      <c r="AS101" s="22"/>
      <c r="AT101" s="22"/>
      <c r="AU101" s="22"/>
      <c r="AV101" s="22"/>
      <c r="AW101" s="22"/>
      <c r="AX101" s="21"/>
      <c r="AY101" s="22"/>
      <c r="AZ101" s="22"/>
      <c r="BA101" s="22"/>
      <c r="BB101" s="22"/>
      <c r="BC101" s="22"/>
      <c r="BD101" s="21"/>
      <c r="BE101" s="22"/>
      <c r="BF101" s="22"/>
      <c r="BG101" s="22"/>
      <c r="BH101" s="22"/>
      <c r="BI101" s="22"/>
      <c r="BJ101" s="21"/>
      <c r="BK101" s="22"/>
      <c r="BL101" s="22"/>
      <c r="BM101" s="22"/>
      <c r="BN101" s="22"/>
      <c r="BO101" s="22"/>
      <c r="BP101" s="21"/>
      <c r="BQ101" s="22"/>
      <c r="BR101" s="22"/>
      <c r="BS101" s="22"/>
      <c r="BT101" s="22"/>
      <c r="BU101" s="22"/>
      <c r="BV101" s="21"/>
    </row>
    <row r="102" spans="1:74" ht="10.5" hidden="1" customHeight="1" thickBot="1" x14ac:dyDescent="0.2">
      <c r="A102" s="56" t="s">
        <v>93</v>
      </c>
      <c r="B102" s="57"/>
      <c r="C102" s="58"/>
      <c r="D102" s="58"/>
      <c r="E102" s="58"/>
      <c r="F102" s="58"/>
      <c r="G102" s="59"/>
      <c r="H102" s="59"/>
      <c r="I102" s="59"/>
      <c r="J102" s="59"/>
      <c r="K102" s="59"/>
      <c r="L102" s="59"/>
      <c r="M102" s="59"/>
      <c r="N102" s="59"/>
      <c r="O102" s="60"/>
      <c r="P102" s="60"/>
      <c r="Q102" s="60"/>
      <c r="R102" s="60"/>
      <c r="S102" s="60"/>
      <c r="T102" s="59"/>
      <c r="U102" s="60"/>
      <c r="V102" s="60"/>
      <c r="W102" s="60"/>
      <c r="X102" s="60"/>
      <c r="Y102" s="60"/>
      <c r="Z102" s="59"/>
      <c r="AA102" s="60"/>
      <c r="AB102" s="60"/>
      <c r="AC102" s="60"/>
      <c r="AD102" s="60"/>
      <c r="AE102" s="60"/>
      <c r="AF102" s="59"/>
      <c r="AG102" s="60"/>
      <c r="AH102" s="60"/>
      <c r="AI102" s="60"/>
      <c r="AJ102" s="60"/>
      <c r="AK102" s="60"/>
      <c r="AL102" s="59"/>
      <c r="AM102" s="60"/>
      <c r="AN102" s="60"/>
      <c r="AO102" s="60"/>
      <c r="AP102" s="60"/>
      <c r="AQ102" s="60"/>
      <c r="AR102" s="59"/>
      <c r="AS102" s="60"/>
      <c r="AT102" s="60"/>
      <c r="AU102" s="60"/>
      <c r="AV102" s="60"/>
      <c r="AW102" s="60"/>
      <c r="AX102" s="59"/>
      <c r="AY102" s="60"/>
      <c r="AZ102" s="60"/>
      <c r="BA102" s="60"/>
      <c r="BB102" s="60"/>
      <c r="BC102" s="60"/>
      <c r="BD102" s="59"/>
      <c r="BE102" s="60"/>
      <c r="BF102" s="60"/>
      <c r="BG102" s="60"/>
      <c r="BH102" s="60"/>
      <c r="BI102" s="60"/>
      <c r="BJ102" s="59"/>
      <c r="BK102" s="60"/>
      <c r="BL102" s="60"/>
      <c r="BM102" s="60"/>
      <c r="BN102" s="60"/>
      <c r="BO102" s="60"/>
      <c r="BP102" s="59"/>
      <c r="BQ102" s="60"/>
      <c r="BR102" s="60"/>
      <c r="BS102" s="60"/>
      <c r="BT102" s="60"/>
      <c r="BU102" s="60"/>
      <c r="BV102" s="59"/>
    </row>
    <row r="103" spans="1:74" ht="24.75" hidden="1" customHeight="1" x14ac:dyDescent="0.15">
      <c r="A103" s="50"/>
      <c r="B103" s="25"/>
      <c r="C103" s="47"/>
      <c r="D103" s="49"/>
      <c r="E103" s="49"/>
      <c r="F103" s="49"/>
      <c r="G103" s="28">
        <f>T103+Z103+AF103+AL103+AR103+AX103+BD103+BJ103+BP103+BV103</f>
        <v>0</v>
      </c>
      <c r="H103" s="28">
        <f t="shared" ref="H103" si="167">N103+I103</f>
        <v>0</v>
      </c>
      <c r="I103" s="29">
        <f t="shared" ref="I103" si="168">SUM(J103:M103)</f>
        <v>0</v>
      </c>
      <c r="J103" s="29">
        <f t="shared" ref="J103:M103" si="169">O103+U103+AA103+AG103+AM103+AS103+AY103+BE103+BK103+BQ103</f>
        <v>0</v>
      </c>
      <c r="K103" s="29">
        <f t="shared" si="169"/>
        <v>0</v>
      </c>
      <c r="L103" s="29">
        <f t="shared" si="169"/>
        <v>0</v>
      </c>
      <c r="M103" s="29">
        <f t="shared" si="169"/>
        <v>0</v>
      </c>
      <c r="N103" s="29">
        <f t="shared" ref="N103" si="170">S103+Y103+AE103+AK103+AQ103+AW103+BC103+BI103++BO103+BU103</f>
        <v>0</v>
      </c>
      <c r="O103" s="50"/>
      <c r="P103" s="50"/>
      <c r="Q103" s="50"/>
      <c r="R103" s="50"/>
      <c r="S103" s="50"/>
      <c r="T103" s="51">
        <f>SUM(O103:S103)/36</f>
        <v>0</v>
      </c>
      <c r="U103" s="50"/>
      <c r="V103" s="50"/>
      <c r="W103" s="50"/>
      <c r="X103" s="50"/>
      <c r="Y103" s="50"/>
      <c r="Z103" s="51">
        <f>SUM(U103:Y103)/36</f>
        <v>0</v>
      </c>
      <c r="AA103" s="50"/>
      <c r="AB103" s="50"/>
      <c r="AC103" s="50"/>
      <c r="AD103" s="50"/>
      <c r="AE103" s="50"/>
      <c r="AF103" s="51">
        <f>SUM(AA103:AE103)/36</f>
        <v>0</v>
      </c>
      <c r="AG103" s="50"/>
      <c r="AH103" s="50"/>
      <c r="AI103" s="50"/>
      <c r="AJ103" s="50"/>
      <c r="AK103" s="50"/>
      <c r="AL103" s="51">
        <f>SUM(AG103:AK103)/36</f>
        <v>0</v>
      </c>
      <c r="AM103" s="50"/>
      <c r="AN103" s="50"/>
      <c r="AO103" s="50"/>
      <c r="AP103" s="50"/>
      <c r="AQ103" s="50"/>
      <c r="AR103" s="51">
        <f>SUM(AM103:AQ103)/36</f>
        <v>0</v>
      </c>
      <c r="AS103" s="50"/>
      <c r="AT103" s="50"/>
      <c r="AU103" s="50"/>
      <c r="AV103" s="50"/>
      <c r="AW103" s="50"/>
      <c r="AX103" s="51">
        <f>SUM(AS103:AW103)/36</f>
        <v>0</v>
      </c>
      <c r="AY103" s="50"/>
      <c r="AZ103" s="50"/>
      <c r="BA103" s="50"/>
      <c r="BB103" s="50"/>
      <c r="BC103" s="50"/>
      <c r="BD103" s="51">
        <f>SUM(AY103:BC103)/36</f>
        <v>0</v>
      </c>
      <c r="BE103" s="50"/>
      <c r="BF103" s="50"/>
      <c r="BG103" s="50"/>
      <c r="BH103" s="50"/>
      <c r="BI103" s="50"/>
      <c r="BJ103" s="51">
        <f>SUM(BE103:BI103)/36</f>
        <v>0</v>
      </c>
      <c r="BK103" s="50"/>
      <c r="BL103" s="50"/>
      <c r="BM103" s="50"/>
      <c r="BN103" s="50"/>
      <c r="BO103" s="50"/>
      <c r="BP103" s="51">
        <f>SUM(BK103:BO103)/36</f>
        <v>0</v>
      </c>
      <c r="BQ103" s="50"/>
      <c r="BR103" s="50"/>
      <c r="BS103" s="50"/>
      <c r="BT103" s="50"/>
      <c r="BU103" s="50"/>
      <c r="BV103" s="51">
        <f>SUM(BQ103:BU103)/36</f>
        <v>0</v>
      </c>
    </row>
    <row r="104" spans="1:74" ht="36" hidden="1" customHeight="1" x14ac:dyDescent="0.15">
      <c r="A104" s="30"/>
      <c r="B104" s="31"/>
      <c r="C104" s="61">
        <f t="shared" ref="C104:BT104" si="171">C103</f>
        <v>0</v>
      </c>
      <c r="D104" s="61">
        <f t="shared" si="171"/>
        <v>0</v>
      </c>
      <c r="E104" s="61">
        <f t="shared" si="171"/>
        <v>0</v>
      </c>
      <c r="F104" s="61">
        <f t="shared" si="171"/>
        <v>0</v>
      </c>
      <c r="G104" s="28">
        <f t="shared" si="171"/>
        <v>0</v>
      </c>
      <c r="H104" s="28">
        <f t="shared" si="171"/>
        <v>0</v>
      </c>
      <c r="I104" s="28">
        <f t="shared" si="171"/>
        <v>0</v>
      </c>
      <c r="J104" s="28">
        <f t="shared" si="171"/>
        <v>0</v>
      </c>
      <c r="K104" s="28">
        <f t="shared" si="171"/>
        <v>0</v>
      </c>
      <c r="L104" s="28">
        <f t="shared" si="171"/>
        <v>0</v>
      </c>
      <c r="M104" s="28">
        <f t="shared" si="171"/>
        <v>0</v>
      </c>
      <c r="N104" s="28">
        <f t="shared" si="171"/>
        <v>0</v>
      </c>
      <c r="O104" s="61">
        <f t="shared" si="171"/>
        <v>0</v>
      </c>
      <c r="P104" s="61">
        <f t="shared" si="171"/>
        <v>0</v>
      </c>
      <c r="Q104" s="61">
        <f t="shared" si="171"/>
        <v>0</v>
      </c>
      <c r="R104" s="61">
        <f t="shared" si="171"/>
        <v>0</v>
      </c>
      <c r="S104" s="61">
        <f t="shared" si="171"/>
        <v>0</v>
      </c>
      <c r="T104" s="28">
        <f t="shared" si="171"/>
        <v>0</v>
      </c>
      <c r="U104" s="61">
        <f t="shared" si="171"/>
        <v>0</v>
      </c>
      <c r="V104" s="61">
        <f t="shared" si="171"/>
        <v>0</v>
      </c>
      <c r="W104" s="61">
        <f t="shared" si="171"/>
        <v>0</v>
      </c>
      <c r="X104" s="61">
        <f t="shared" si="171"/>
        <v>0</v>
      </c>
      <c r="Y104" s="61">
        <f t="shared" si="171"/>
        <v>0</v>
      </c>
      <c r="Z104" s="28">
        <f t="shared" si="171"/>
        <v>0</v>
      </c>
      <c r="AA104" s="61">
        <f t="shared" si="171"/>
        <v>0</v>
      </c>
      <c r="AB104" s="61">
        <f t="shared" si="171"/>
        <v>0</v>
      </c>
      <c r="AC104" s="61">
        <f t="shared" si="171"/>
        <v>0</v>
      </c>
      <c r="AD104" s="61">
        <f t="shared" si="171"/>
        <v>0</v>
      </c>
      <c r="AE104" s="61">
        <f t="shared" si="171"/>
        <v>0</v>
      </c>
      <c r="AF104" s="28">
        <f t="shared" si="171"/>
        <v>0</v>
      </c>
      <c r="AG104" s="61">
        <f t="shared" si="171"/>
        <v>0</v>
      </c>
      <c r="AH104" s="61">
        <f t="shared" si="171"/>
        <v>0</v>
      </c>
      <c r="AI104" s="61">
        <f t="shared" si="171"/>
        <v>0</v>
      </c>
      <c r="AJ104" s="61">
        <f t="shared" si="171"/>
        <v>0</v>
      </c>
      <c r="AK104" s="61">
        <f t="shared" si="171"/>
        <v>0</v>
      </c>
      <c r="AL104" s="28">
        <f t="shared" si="171"/>
        <v>0</v>
      </c>
      <c r="AM104" s="61">
        <f t="shared" si="171"/>
        <v>0</v>
      </c>
      <c r="AN104" s="61">
        <f t="shared" si="171"/>
        <v>0</v>
      </c>
      <c r="AO104" s="61">
        <f t="shared" si="171"/>
        <v>0</v>
      </c>
      <c r="AP104" s="61">
        <f t="shared" si="171"/>
        <v>0</v>
      </c>
      <c r="AQ104" s="61">
        <f t="shared" si="171"/>
        <v>0</v>
      </c>
      <c r="AR104" s="28">
        <f t="shared" si="171"/>
        <v>0</v>
      </c>
      <c r="AS104" s="61">
        <f t="shared" si="171"/>
        <v>0</v>
      </c>
      <c r="AT104" s="61">
        <f t="shared" si="171"/>
        <v>0</v>
      </c>
      <c r="AU104" s="61">
        <f t="shared" si="171"/>
        <v>0</v>
      </c>
      <c r="AV104" s="61">
        <f t="shared" si="171"/>
        <v>0</v>
      </c>
      <c r="AW104" s="61">
        <f t="shared" si="171"/>
        <v>0</v>
      </c>
      <c r="AX104" s="28">
        <f t="shared" si="171"/>
        <v>0</v>
      </c>
      <c r="AY104" s="61">
        <f t="shared" si="171"/>
        <v>0</v>
      </c>
      <c r="AZ104" s="61">
        <f t="shared" si="171"/>
        <v>0</v>
      </c>
      <c r="BA104" s="61">
        <f t="shared" si="171"/>
        <v>0</v>
      </c>
      <c r="BB104" s="61">
        <f t="shared" si="171"/>
        <v>0</v>
      </c>
      <c r="BC104" s="61">
        <f t="shared" si="171"/>
        <v>0</v>
      </c>
      <c r="BD104" s="28">
        <f t="shared" si="171"/>
        <v>0</v>
      </c>
      <c r="BE104" s="61">
        <f t="shared" si="171"/>
        <v>0</v>
      </c>
      <c r="BF104" s="61">
        <f t="shared" si="171"/>
        <v>0</v>
      </c>
      <c r="BG104" s="61">
        <f t="shared" si="171"/>
        <v>0</v>
      </c>
      <c r="BH104" s="61">
        <f t="shared" si="171"/>
        <v>0</v>
      </c>
      <c r="BI104" s="61">
        <f t="shared" si="171"/>
        <v>0</v>
      </c>
      <c r="BJ104" s="28">
        <f t="shared" si="171"/>
        <v>0</v>
      </c>
      <c r="BK104" s="61">
        <f t="shared" si="171"/>
        <v>0</v>
      </c>
      <c r="BL104" s="61">
        <f t="shared" si="171"/>
        <v>0</v>
      </c>
      <c r="BM104" s="61">
        <f t="shared" si="171"/>
        <v>0</v>
      </c>
      <c r="BN104" s="61">
        <f t="shared" si="171"/>
        <v>0</v>
      </c>
      <c r="BO104" s="61">
        <f t="shared" si="171"/>
        <v>0</v>
      </c>
      <c r="BP104" s="28">
        <f t="shared" si="171"/>
        <v>0</v>
      </c>
      <c r="BQ104" s="61">
        <f t="shared" si="171"/>
        <v>0</v>
      </c>
      <c r="BR104" s="61">
        <f t="shared" si="171"/>
        <v>0</v>
      </c>
      <c r="BS104" s="61">
        <f t="shared" si="171"/>
        <v>0</v>
      </c>
      <c r="BT104" s="61">
        <f t="shared" si="171"/>
        <v>0</v>
      </c>
      <c r="BU104" s="61">
        <f>BU103</f>
        <v>0</v>
      </c>
      <c r="BV104" s="28">
        <f>BV103</f>
        <v>0</v>
      </c>
    </row>
    <row r="105" spans="1:74" ht="14.25" hidden="1" customHeight="1" thickBot="1" x14ac:dyDescent="0.2">
      <c r="A105" s="4"/>
      <c r="B105" s="20"/>
      <c r="C105" s="4"/>
      <c r="D105" s="4"/>
      <c r="E105" s="4"/>
      <c r="F105" s="4"/>
      <c r="G105" s="21"/>
      <c r="H105" s="21"/>
      <c r="I105" s="21"/>
      <c r="J105" s="21"/>
      <c r="K105" s="21"/>
      <c r="L105" s="21"/>
      <c r="M105" s="21"/>
      <c r="N105" s="21"/>
      <c r="O105" s="22"/>
      <c r="P105" s="22"/>
      <c r="Q105" s="22"/>
      <c r="R105" s="22"/>
      <c r="S105" s="22"/>
      <c r="T105" s="21"/>
      <c r="U105" s="22"/>
      <c r="V105" s="22"/>
      <c r="W105" s="22"/>
      <c r="X105" s="22"/>
      <c r="Y105" s="22"/>
      <c r="Z105" s="21"/>
      <c r="AA105" s="22"/>
      <c r="AB105" s="22"/>
      <c r="AC105" s="22"/>
      <c r="AD105" s="22"/>
      <c r="AE105" s="22"/>
      <c r="AF105" s="21"/>
      <c r="AG105" s="22"/>
      <c r="AH105" s="22"/>
      <c r="AI105" s="22"/>
      <c r="AJ105" s="22"/>
      <c r="AK105" s="22"/>
      <c r="AL105" s="21"/>
      <c r="AM105" s="22"/>
      <c r="AN105" s="22"/>
      <c r="AO105" s="22"/>
      <c r="AP105" s="22"/>
      <c r="AQ105" s="22"/>
      <c r="AR105" s="21"/>
      <c r="AS105" s="22"/>
      <c r="AT105" s="22"/>
      <c r="AU105" s="22"/>
      <c r="AV105" s="22"/>
      <c r="AW105" s="22"/>
      <c r="AX105" s="21"/>
      <c r="AY105" s="22"/>
      <c r="AZ105" s="22"/>
      <c r="BA105" s="22"/>
      <c r="BB105" s="22"/>
      <c r="BC105" s="22"/>
      <c r="BD105" s="21"/>
      <c r="BE105" s="22"/>
      <c r="BF105" s="22"/>
      <c r="BG105" s="22"/>
      <c r="BH105" s="22"/>
      <c r="BI105" s="22"/>
      <c r="BJ105" s="21"/>
      <c r="BK105" s="22"/>
      <c r="BL105" s="22"/>
      <c r="BM105" s="22"/>
      <c r="BN105" s="22"/>
      <c r="BO105" s="22"/>
      <c r="BP105" s="21"/>
      <c r="BQ105" s="22"/>
      <c r="BR105" s="22"/>
      <c r="BS105" s="22"/>
      <c r="BT105" s="22"/>
      <c r="BU105" s="22"/>
      <c r="BV105" s="21"/>
    </row>
    <row r="106" spans="1:74" ht="10.5" hidden="1" customHeight="1" thickBot="1" x14ac:dyDescent="0.2">
      <c r="A106" s="56" t="s">
        <v>94</v>
      </c>
      <c r="B106" s="57"/>
      <c r="C106" s="58"/>
      <c r="D106" s="58"/>
      <c r="E106" s="58"/>
      <c r="F106" s="58"/>
      <c r="G106" s="59"/>
      <c r="H106" s="59"/>
      <c r="I106" s="59"/>
      <c r="J106" s="59"/>
      <c r="K106" s="59"/>
      <c r="L106" s="59"/>
      <c r="M106" s="59"/>
      <c r="N106" s="59"/>
      <c r="O106" s="60"/>
      <c r="P106" s="60"/>
      <c r="Q106" s="60"/>
      <c r="R106" s="60"/>
      <c r="S106" s="60"/>
      <c r="T106" s="59"/>
      <c r="U106" s="60"/>
      <c r="V106" s="60"/>
      <c r="W106" s="60"/>
      <c r="X106" s="60"/>
      <c r="Y106" s="60"/>
      <c r="Z106" s="59"/>
      <c r="AA106" s="60"/>
      <c r="AB106" s="60"/>
      <c r="AC106" s="60"/>
      <c r="AD106" s="60"/>
      <c r="AE106" s="60"/>
      <c r="AF106" s="59"/>
      <c r="AG106" s="60"/>
      <c r="AH106" s="60"/>
      <c r="AI106" s="60"/>
      <c r="AJ106" s="60"/>
      <c r="AK106" s="60"/>
      <c r="AL106" s="59"/>
      <c r="AM106" s="60"/>
      <c r="AN106" s="60"/>
      <c r="AO106" s="60"/>
      <c r="AP106" s="60"/>
      <c r="AQ106" s="60"/>
      <c r="AR106" s="59"/>
      <c r="AS106" s="60"/>
      <c r="AT106" s="60"/>
      <c r="AU106" s="60"/>
      <c r="AV106" s="60"/>
      <c r="AW106" s="60"/>
      <c r="AX106" s="59"/>
      <c r="AY106" s="60"/>
      <c r="AZ106" s="60"/>
      <c r="BA106" s="60"/>
      <c r="BB106" s="60"/>
      <c r="BC106" s="60"/>
      <c r="BD106" s="59"/>
      <c r="BE106" s="60"/>
      <c r="BF106" s="60"/>
      <c r="BG106" s="60"/>
      <c r="BH106" s="60"/>
      <c r="BI106" s="60"/>
      <c r="BJ106" s="59"/>
      <c r="BK106" s="60"/>
      <c r="BL106" s="60"/>
      <c r="BM106" s="60"/>
      <c r="BN106" s="60"/>
      <c r="BO106" s="60"/>
      <c r="BP106" s="59"/>
      <c r="BQ106" s="60"/>
      <c r="BR106" s="60"/>
      <c r="BS106" s="60"/>
      <c r="BT106" s="60"/>
      <c r="BU106" s="60"/>
      <c r="BV106" s="59"/>
    </row>
    <row r="107" spans="1:74" ht="21" hidden="1" customHeight="1" x14ac:dyDescent="0.15">
      <c r="A107" s="50"/>
      <c r="B107" s="25"/>
      <c r="C107" s="47"/>
      <c r="D107" s="49"/>
      <c r="E107" s="49"/>
      <c r="F107" s="49"/>
      <c r="G107" s="28">
        <f>T107+Z107+AF107+AL107+AR107+AX107+BD107+BJ107+BP107+BV107</f>
        <v>0</v>
      </c>
      <c r="H107" s="28">
        <f t="shared" ref="H107" si="172">N107+I107</f>
        <v>0</v>
      </c>
      <c r="I107" s="29">
        <f t="shared" ref="I107" si="173">SUM(J107:M107)</f>
        <v>0</v>
      </c>
      <c r="J107" s="29">
        <f t="shared" ref="J107:M107" si="174">O107+U107+AA107+AG107+AM107+AS107+AY107+BE107+BK107+BQ107</f>
        <v>0</v>
      </c>
      <c r="K107" s="29">
        <f t="shared" si="174"/>
        <v>0</v>
      </c>
      <c r="L107" s="29">
        <f t="shared" si="174"/>
        <v>0</v>
      </c>
      <c r="M107" s="29">
        <f t="shared" si="174"/>
        <v>0</v>
      </c>
      <c r="N107" s="29">
        <f t="shared" ref="N107" si="175">S107+Y107+AE107+AK107+AQ107+AW107+BC107+BI107++BO107+BU107</f>
        <v>0</v>
      </c>
      <c r="O107" s="50"/>
      <c r="P107" s="50"/>
      <c r="Q107" s="50"/>
      <c r="R107" s="50"/>
      <c r="S107" s="50"/>
      <c r="T107" s="51">
        <f>SUM(O107:S107)/36</f>
        <v>0</v>
      </c>
      <c r="U107" s="50"/>
      <c r="V107" s="50"/>
      <c r="W107" s="50"/>
      <c r="X107" s="50"/>
      <c r="Y107" s="50"/>
      <c r="Z107" s="51">
        <f>SUM(U107:Y107)/36</f>
        <v>0</v>
      </c>
      <c r="AA107" s="50"/>
      <c r="AB107" s="50"/>
      <c r="AC107" s="50"/>
      <c r="AD107" s="50"/>
      <c r="AE107" s="50"/>
      <c r="AF107" s="51">
        <f>SUM(AA107:AE107)/36</f>
        <v>0</v>
      </c>
      <c r="AG107" s="50"/>
      <c r="AH107" s="50"/>
      <c r="AI107" s="50"/>
      <c r="AJ107" s="50"/>
      <c r="AK107" s="50"/>
      <c r="AL107" s="51">
        <f>SUM(AG107:AK107)/36</f>
        <v>0</v>
      </c>
      <c r="AM107" s="50"/>
      <c r="AN107" s="50"/>
      <c r="AO107" s="50"/>
      <c r="AP107" s="50"/>
      <c r="AQ107" s="50"/>
      <c r="AR107" s="51">
        <f>SUM(AM107:AQ107)/36</f>
        <v>0</v>
      </c>
      <c r="AS107" s="50"/>
      <c r="AT107" s="50"/>
      <c r="AU107" s="50"/>
      <c r="AV107" s="50"/>
      <c r="AW107" s="50"/>
      <c r="AX107" s="51">
        <f>SUM(AS107:AW107)/36</f>
        <v>0</v>
      </c>
      <c r="AY107" s="50"/>
      <c r="AZ107" s="50"/>
      <c r="BA107" s="50"/>
      <c r="BB107" s="50"/>
      <c r="BC107" s="50"/>
      <c r="BD107" s="51">
        <f>SUM(AY107:BC107)/36</f>
        <v>0</v>
      </c>
      <c r="BE107" s="50"/>
      <c r="BF107" s="50"/>
      <c r="BG107" s="50"/>
      <c r="BH107" s="50"/>
      <c r="BI107" s="50"/>
      <c r="BJ107" s="51">
        <f>SUM(BE107:BI107)/36</f>
        <v>0</v>
      </c>
      <c r="BK107" s="50"/>
      <c r="BL107" s="50"/>
      <c r="BM107" s="50"/>
      <c r="BN107" s="50"/>
      <c r="BO107" s="50"/>
      <c r="BP107" s="51">
        <f>SUM(BK107:BO107)/36</f>
        <v>0</v>
      </c>
      <c r="BQ107" s="50"/>
      <c r="BR107" s="50"/>
      <c r="BS107" s="50"/>
      <c r="BT107" s="50"/>
      <c r="BU107" s="50"/>
      <c r="BV107" s="51">
        <f>SUM(BQ107:BU107)/36</f>
        <v>0</v>
      </c>
    </row>
    <row r="108" spans="1:74" ht="21" hidden="1" customHeight="1" x14ac:dyDescent="0.15">
      <c r="A108" s="30"/>
      <c r="B108" s="31"/>
      <c r="C108" s="61">
        <f t="shared" ref="C108:BV108" si="176">C107</f>
        <v>0</v>
      </c>
      <c r="D108" s="61">
        <f t="shared" si="176"/>
        <v>0</v>
      </c>
      <c r="E108" s="61">
        <f t="shared" si="176"/>
        <v>0</v>
      </c>
      <c r="F108" s="61">
        <f t="shared" si="176"/>
        <v>0</v>
      </c>
      <c r="G108" s="28">
        <f t="shared" si="176"/>
        <v>0</v>
      </c>
      <c r="H108" s="28">
        <f t="shared" si="176"/>
        <v>0</v>
      </c>
      <c r="I108" s="28">
        <f t="shared" si="176"/>
        <v>0</v>
      </c>
      <c r="J108" s="28">
        <f t="shared" si="176"/>
        <v>0</v>
      </c>
      <c r="K108" s="28">
        <f t="shared" si="176"/>
        <v>0</v>
      </c>
      <c r="L108" s="28">
        <f t="shared" si="176"/>
        <v>0</v>
      </c>
      <c r="M108" s="28">
        <f t="shared" si="176"/>
        <v>0</v>
      </c>
      <c r="N108" s="28">
        <f t="shared" si="176"/>
        <v>0</v>
      </c>
      <c r="O108" s="61">
        <f t="shared" si="176"/>
        <v>0</v>
      </c>
      <c r="P108" s="61">
        <f t="shared" si="176"/>
        <v>0</v>
      </c>
      <c r="Q108" s="61">
        <f t="shared" si="176"/>
        <v>0</v>
      </c>
      <c r="R108" s="61">
        <f t="shared" si="176"/>
        <v>0</v>
      </c>
      <c r="S108" s="61">
        <f t="shared" si="176"/>
        <v>0</v>
      </c>
      <c r="T108" s="28">
        <f t="shared" si="176"/>
        <v>0</v>
      </c>
      <c r="U108" s="61">
        <f t="shared" si="176"/>
        <v>0</v>
      </c>
      <c r="V108" s="61">
        <f t="shared" si="176"/>
        <v>0</v>
      </c>
      <c r="W108" s="61">
        <f t="shared" si="176"/>
        <v>0</v>
      </c>
      <c r="X108" s="61">
        <f t="shared" si="176"/>
        <v>0</v>
      </c>
      <c r="Y108" s="61">
        <f t="shared" si="176"/>
        <v>0</v>
      </c>
      <c r="Z108" s="28">
        <f t="shared" si="176"/>
        <v>0</v>
      </c>
      <c r="AA108" s="61">
        <f t="shared" si="176"/>
        <v>0</v>
      </c>
      <c r="AB108" s="61">
        <f t="shared" si="176"/>
        <v>0</v>
      </c>
      <c r="AC108" s="61">
        <f t="shared" si="176"/>
        <v>0</v>
      </c>
      <c r="AD108" s="61">
        <f t="shared" si="176"/>
        <v>0</v>
      </c>
      <c r="AE108" s="61">
        <f t="shared" si="176"/>
        <v>0</v>
      </c>
      <c r="AF108" s="28">
        <f t="shared" si="176"/>
        <v>0</v>
      </c>
      <c r="AG108" s="61">
        <f t="shared" si="176"/>
        <v>0</v>
      </c>
      <c r="AH108" s="61">
        <f t="shared" si="176"/>
        <v>0</v>
      </c>
      <c r="AI108" s="61">
        <f t="shared" si="176"/>
        <v>0</v>
      </c>
      <c r="AJ108" s="61">
        <f t="shared" si="176"/>
        <v>0</v>
      </c>
      <c r="AK108" s="61">
        <f t="shared" si="176"/>
        <v>0</v>
      </c>
      <c r="AL108" s="28">
        <f t="shared" si="176"/>
        <v>0</v>
      </c>
      <c r="AM108" s="61">
        <f t="shared" si="176"/>
        <v>0</v>
      </c>
      <c r="AN108" s="61">
        <f t="shared" si="176"/>
        <v>0</v>
      </c>
      <c r="AO108" s="61">
        <f t="shared" si="176"/>
        <v>0</v>
      </c>
      <c r="AP108" s="61">
        <f t="shared" si="176"/>
        <v>0</v>
      </c>
      <c r="AQ108" s="61">
        <f t="shared" si="176"/>
        <v>0</v>
      </c>
      <c r="AR108" s="28">
        <f t="shared" si="176"/>
        <v>0</v>
      </c>
      <c r="AS108" s="61">
        <f t="shared" si="176"/>
        <v>0</v>
      </c>
      <c r="AT108" s="61">
        <f t="shared" si="176"/>
        <v>0</v>
      </c>
      <c r="AU108" s="61">
        <f t="shared" si="176"/>
        <v>0</v>
      </c>
      <c r="AV108" s="61">
        <f t="shared" si="176"/>
        <v>0</v>
      </c>
      <c r="AW108" s="61">
        <f t="shared" si="176"/>
        <v>0</v>
      </c>
      <c r="AX108" s="28">
        <f t="shared" si="176"/>
        <v>0</v>
      </c>
      <c r="AY108" s="61">
        <f t="shared" si="176"/>
        <v>0</v>
      </c>
      <c r="AZ108" s="61">
        <f t="shared" si="176"/>
        <v>0</v>
      </c>
      <c r="BA108" s="61">
        <f t="shared" si="176"/>
        <v>0</v>
      </c>
      <c r="BB108" s="61">
        <f t="shared" si="176"/>
        <v>0</v>
      </c>
      <c r="BC108" s="61">
        <f t="shared" si="176"/>
        <v>0</v>
      </c>
      <c r="BD108" s="28">
        <f t="shared" si="176"/>
        <v>0</v>
      </c>
      <c r="BE108" s="61">
        <f t="shared" si="176"/>
        <v>0</v>
      </c>
      <c r="BF108" s="61">
        <f t="shared" si="176"/>
        <v>0</v>
      </c>
      <c r="BG108" s="61">
        <f t="shared" si="176"/>
        <v>0</v>
      </c>
      <c r="BH108" s="61">
        <f t="shared" si="176"/>
        <v>0</v>
      </c>
      <c r="BI108" s="61">
        <f t="shared" si="176"/>
        <v>0</v>
      </c>
      <c r="BJ108" s="28">
        <f t="shared" si="176"/>
        <v>0</v>
      </c>
      <c r="BK108" s="61">
        <f t="shared" si="176"/>
        <v>0</v>
      </c>
      <c r="BL108" s="61">
        <f t="shared" si="176"/>
        <v>0</v>
      </c>
      <c r="BM108" s="61">
        <f t="shared" si="176"/>
        <v>0</v>
      </c>
      <c r="BN108" s="61">
        <f t="shared" si="176"/>
        <v>0</v>
      </c>
      <c r="BO108" s="61">
        <f t="shared" si="176"/>
        <v>0</v>
      </c>
      <c r="BP108" s="28">
        <f t="shared" si="176"/>
        <v>0</v>
      </c>
      <c r="BQ108" s="61">
        <f t="shared" si="176"/>
        <v>0</v>
      </c>
      <c r="BR108" s="61">
        <f t="shared" si="176"/>
        <v>0</v>
      </c>
      <c r="BS108" s="61">
        <f t="shared" si="176"/>
        <v>0</v>
      </c>
      <c r="BT108" s="61">
        <f t="shared" si="176"/>
        <v>0</v>
      </c>
      <c r="BU108" s="61">
        <f t="shared" si="176"/>
        <v>0</v>
      </c>
      <c r="BV108" s="28">
        <f t="shared" si="176"/>
        <v>0</v>
      </c>
    </row>
    <row r="109" spans="1:74" ht="10.5" hidden="1" customHeight="1" x14ac:dyDescent="0.15">
      <c r="A109" s="33" t="s">
        <v>76</v>
      </c>
      <c r="B109" s="62"/>
      <c r="C109" s="33"/>
      <c r="D109" s="33"/>
      <c r="E109" s="33"/>
      <c r="F109" s="33"/>
      <c r="G109" s="35"/>
      <c r="H109" s="35"/>
      <c r="I109" s="35"/>
      <c r="J109" s="35"/>
      <c r="K109" s="35"/>
      <c r="L109" s="35"/>
      <c r="M109" s="35"/>
      <c r="N109" s="35"/>
      <c r="O109" s="33"/>
      <c r="P109" s="33"/>
      <c r="Q109" s="33"/>
      <c r="R109" s="33"/>
      <c r="S109" s="33"/>
      <c r="T109" s="35"/>
      <c r="U109" s="33"/>
      <c r="V109" s="33"/>
      <c r="W109" s="33"/>
      <c r="X109" s="33"/>
      <c r="Y109" s="33"/>
      <c r="Z109" s="35"/>
      <c r="AA109" s="33"/>
      <c r="AB109" s="33"/>
      <c r="AC109" s="33"/>
      <c r="AD109" s="33"/>
      <c r="AE109" s="33"/>
      <c r="AF109" s="35"/>
      <c r="AG109" s="33"/>
      <c r="AH109" s="33"/>
      <c r="AI109" s="33"/>
      <c r="AJ109" s="33"/>
      <c r="AK109" s="33"/>
      <c r="AL109" s="35"/>
      <c r="AM109" s="33"/>
      <c r="AN109" s="33"/>
      <c r="AO109" s="33"/>
      <c r="AP109" s="33"/>
      <c r="AQ109" s="33"/>
      <c r="AR109" s="35"/>
      <c r="AS109" s="33"/>
      <c r="AT109" s="33"/>
      <c r="AU109" s="33"/>
      <c r="AV109" s="33"/>
      <c r="AW109" s="33"/>
      <c r="AX109" s="35"/>
      <c r="AY109" s="33"/>
      <c r="AZ109" s="33"/>
      <c r="BA109" s="33"/>
      <c r="BB109" s="33"/>
      <c r="BC109" s="33"/>
      <c r="BD109" s="35"/>
      <c r="BE109" s="33"/>
      <c r="BF109" s="33"/>
      <c r="BG109" s="33"/>
      <c r="BH109" s="33"/>
      <c r="BI109" s="33"/>
      <c r="BJ109" s="35"/>
      <c r="BK109" s="33"/>
      <c r="BL109" s="33"/>
      <c r="BM109" s="33"/>
      <c r="BN109" s="33"/>
      <c r="BO109" s="33"/>
      <c r="BP109" s="35"/>
      <c r="BQ109" s="33"/>
      <c r="BR109" s="33"/>
      <c r="BS109" s="33"/>
      <c r="BT109" s="33"/>
      <c r="BU109" s="33"/>
      <c r="BV109" s="35"/>
    </row>
    <row r="110" spans="1:74" ht="12.75" hidden="1" customHeight="1" thickBot="1" x14ac:dyDescent="0.2">
      <c r="A110" s="4"/>
      <c r="B110" s="20"/>
      <c r="C110" s="4"/>
      <c r="D110" s="4"/>
      <c r="E110" s="4"/>
      <c r="F110" s="4"/>
      <c r="G110" s="21"/>
      <c r="H110" s="21"/>
      <c r="I110" s="21"/>
      <c r="J110" s="21"/>
      <c r="K110" s="21"/>
      <c r="L110" s="21"/>
      <c r="M110" s="21"/>
      <c r="N110" s="21"/>
      <c r="O110" s="22"/>
      <c r="P110" s="22"/>
      <c r="Q110" s="22"/>
      <c r="R110" s="22"/>
      <c r="S110" s="22"/>
      <c r="T110" s="21"/>
      <c r="U110" s="22"/>
      <c r="V110" s="22"/>
      <c r="W110" s="22"/>
      <c r="X110" s="22"/>
      <c r="Y110" s="22"/>
      <c r="Z110" s="21"/>
      <c r="AA110" s="22"/>
      <c r="AB110" s="22"/>
      <c r="AC110" s="22"/>
      <c r="AD110" s="22"/>
      <c r="AE110" s="22"/>
      <c r="AF110" s="21"/>
      <c r="AG110" s="22"/>
      <c r="AH110" s="22"/>
      <c r="AI110" s="22"/>
      <c r="AJ110" s="22"/>
      <c r="AK110" s="22"/>
      <c r="AL110" s="21"/>
      <c r="AM110" s="22"/>
      <c r="AN110" s="22"/>
      <c r="AO110" s="22"/>
      <c r="AP110" s="22"/>
      <c r="AQ110" s="22"/>
      <c r="AR110" s="21"/>
      <c r="AS110" s="22"/>
      <c r="AT110" s="22"/>
      <c r="AU110" s="22"/>
      <c r="AV110" s="22"/>
      <c r="AW110" s="22"/>
      <c r="AX110" s="21"/>
      <c r="AY110" s="22"/>
      <c r="AZ110" s="22"/>
      <c r="BA110" s="22"/>
      <c r="BB110" s="22"/>
      <c r="BC110" s="22"/>
      <c r="BD110" s="21"/>
      <c r="BE110" s="22"/>
      <c r="BF110" s="22"/>
      <c r="BG110" s="22"/>
      <c r="BH110" s="22"/>
      <c r="BI110" s="22"/>
      <c r="BJ110" s="21"/>
      <c r="BK110" s="22"/>
      <c r="BL110" s="22"/>
      <c r="BM110" s="22"/>
      <c r="BN110" s="22"/>
      <c r="BO110" s="22"/>
      <c r="BP110" s="21"/>
      <c r="BQ110" s="22"/>
      <c r="BR110" s="22"/>
      <c r="BS110" s="22"/>
      <c r="BT110" s="22"/>
      <c r="BU110" s="22"/>
      <c r="BV110" s="21"/>
    </row>
    <row r="111" spans="1:74" ht="10.5" hidden="1" customHeight="1" thickBot="1" x14ac:dyDescent="0.2">
      <c r="A111" s="56" t="s">
        <v>95</v>
      </c>
      <c r="B111" s="57"/>
      <c r="C111" s="58"/>
      <c r="D111" s="58"/>
      <c r="E111" s="58"/>
      <c r="F111" s="58"/>
      <c r="G111" s="59"/>
      <c r="H111" s="59"/>
      <c r="I111" s="59"/>
      <c r="J111" s="59"/>
      <c r="K111" s="59"/>
      <c r="L111" s="59"/>
      <c r="M111" s="59"/>
      <c r="N111" s="59"/>
      <c r="O111" s="60"/>
      <c r="P111" s="60"/>
      <c r="Q111" s="60"/>
      <c r="R111" s="60"/>
      <c r="S111" s="60"/>
      <c r="T111" s="59"/>
      <c r="U111" s="60"/>
      <c r="V111" s="60"/>
      <c r="W111" s="60"/>
      <c r="X111" s="60"/>
      <c r="Y111" s="60"/>
      <c r="Z111" s="59"/>
      <c r="AA111" s="60"/>
      <c r="AB111" s="60"/>
      <c r="AC111" s="60"/>
      <c r="AD111" s="60"/>
      <c r="AE111" s="60"/>
      <c r="AF111" s="59"/>
      <c r="AG111" s="60"/>
      <c r="AH111" s="60"/>
      <c r="AI111" s="60"/>
      <c r="AJ111" s="60"/>
      <c r="AK111" s="60"/>
      <c r="AL111" s="59"/>
      <c r="AM111" s="60"/>
      <c r="AN111" s="60"/>
      <c r="AO111" s="60"/>
      <c r="AP111" s="60"/>
      <c r="AQ111" s="60"/>
      <c r="AR111" s="59"/>
      <c r="AS111" s="60"/>
      <c r="AT111" s="60"/>
      <c r="AU111" s="60"/>
      <c r="AV111" s="60"/>
      <c r="AW111" s="60"/>
      <c r="AX111" s="59"/>
      <c r="AY111" s="60"/>
      <c r="AZ111" s="60"/>
      <c r="BA111" s="60"/>
      <c r="BB111" s="60"/>
      <c r="BC111" s="60"/>
      <c r="BD111" s="59"/>
      <c r="BE111" s="60"/>
      <c r="BF111" s="60"/>
      <c r="BG111" s="60"/>
      <c r="BH111" s="60"/>
      <c r="BI111" s="60"/>
      <c r="BJ111" s="59"/>
      <c r="BK111" s="60"/>
      <c r="BL111" s="60"/>
      <c r="BM111" s="60"/>
      <c r="BN111" s="60"/>
      <c r="BO111" s="60"/>
      <c r="BP111" s="59"/>
      <c r="BQ111" s="60"/>
      <c r="BR111" s="60"/>
      <c r="BS111" s="60"/>
      <c r="BT111" s="60"/>
      <c r="BU111" s="60"/>
      <c r="BV111" s="59"/>
    </row>
    <row r="112" spans="1:74" ht="21" hidden="1" customHeight="1" x14ac:dyDescent="0.15">
      <c r="A112" s="50"/>
      <c r="B112" s="25"/>
      <c r="C112" s="47"/>
      <c r="D112" s="49"/>
      <c r="E112" s="49"/>
      <c r="F112" s="49"/>
      <c r="G112" s="28">
        <f>T112+Z112+AF112+AL112+AR112+AX112+BD112+BJ112+BP112+BV112</f>
        <v>0</v>
      </c>
      <c r="H112" s="28">
        <f t="shared" ref="H112" si="177">N112+I112</f>
        <v>0</v>
      </c>
      <c r="I112" s="29">
        <f t="shared" ref="I112" si="178">SUM(J112:M112)</f>
        <v>0</v>
      </c>
      <c r="J112" s="29">
        <f t="shared" ref="J112:M112" si="179">O112+U112+AA112+AG112+AM112+AS112+AY112+BE112+BK112+BQ112</f>
        <v>0</v>
      </c>
      <c r="K112" s="29">
        <f t="shared" si="179"/>
        <v>0</v>
      </c>
      <c r="L112" s="29">
        <f t="shared" si="179"/>
        <v>0</v>
      </c>
      <c r="M112" s="29">
        <f t="shared" si="179"/>
        <v>0</v>
      </c>
      <c r="N112" s="29">
        <f t="shared" ref="N112" si="180">S112+Y112+AE112+AK112+AQ112+AW112+BC112+BI112++BO112+BU112</f>
        <v>0</v>
      </c>
      <c r="O112" s="50"/>
      <c r="P112" s="50"/>
      <c r="Q112" s="50"/>
      <c r="R112" s="50"/>
      <c r="S112" s="50"/>
      <c r="T112" s="51">
        <f>SUM(O112:S112)/36</f>
        <v>0</v>
      </c>
      <c r="U112" s="50"/>
      <c r="V112" s="50"/>
      <c r="W112" s="50"/>
      <c r="X112" s="50"/>
      <c r="Y112" s="50"/>
      <c r="Z112" s="51">
        <f>SUM(U112:Y112)/36</f>
        <v>0</v>
      </c>
      <c r="AA112" s="50"/>
      <c r="AB112" s="50"/>
      <c r="AC112" s="50"/>
      <c r="AD112" s="50"/>
      <c r="AE112" s="50"/>
      <c r="AF112" s="51">
        <f>SUM(AA112:AE112)/36</f>
        <v>0</v>
      </c>
      <c r="AG112" s="50"/>
      <c r="AH112" s="50"/>
      <c r="AI112" s="50"/>
      <c r="AJ112" s="50"/>
      <c r="AK112" s="50"/>
      <c r="AL112" s="51">
        <f>SUM(AG112:AK112)/36</f>
        <v>0</v>
      </c>
      <c r="AM112" s="50"/>
      <c r="AN112" s="50"/>
      <c r="AO112" s="50"/>
      <c r="AP112" s="50"/>
      <c r="AQ112" s="50"/>
      <c r="AR112" s="51">
        <f>SUM(AM112:AQ112)/36</f>
        <v>0</v>
      </c>
      <c r="AS112" s="50"/>
      <c r="AT112" s="50"/>
      <c r="AU112" s="50"/>
      <c r="AV112" s="50"/>
      <c r="AW112" s="50"/>
      <c r="AX112" s="51">
        <f>SUM(AS112:AW112)/36</f>
        <v>0</v>
      </c>
      <c r="AY112" s="50"/>
      <c r="AZ112" s="50"/>
      <c r="BA112" s="50"/>
      <c r="BB112" s="50"/>
      <c r="BC112" s="50"/>
      <c r="BD112" s="51">
        <f>SUM(AY112:BC112)/36</f>
        <v>0</v>
      </c>
      <c r="BE112" s="50"/>
      <c r="BF112" s="50"/>
      <c r="BG112" s="50"/>
      <c r="BH112" s="50"/>
      <c r="BI112" s="50"/>
      <c r="BJ112" s="51">
        <f>SUM(BE112:BI112)/36</f>
        <v>0</v>
      </c>
      <c r="BK112" s="50"/>
      <c r="BL112" s="50"/>
      <c r="BM112" s="50"/>
      <c r="BN112" s="50"/>
      <c r="BO112" s="50"/>
      <c r="BP112" s="51">
        <f>SUM(BK112:BO112)/36</f>
        <v>0</v>
      </c>
      <c r="BQ112" s="50"/>
      <c r="BR112" s="50"/>
      <c r="BS112" s="50"/>
      <c r="BT112" s="50"/>
      <c r="BU112" s="50"/>
      <c r="BV112" s="51">
        <f>SUM(BQ112:BU112)/36</f>
        <v>0</v>
      </c>
    </row>
    <row r="113" spans="1:74" ht="35.25" hidden="1" customHeight="1" x14ac:dyDescent="0.15">
      <c r="A113" s="30"/>
      <c r="B113" s="31"/>
      <c r="C113" s="61">
        <f t="shared" ref="C113:BV113" si="181">C112</f>
        <v>0</v>
      </c>
      <c r="D113" s="61">
        <f t="shared" si="181"/>
        <v>0</v>
      </c>
      <c r="E113" s="61">
        <f t="shared" si="181"/>
        <v>0</v>
      </c>
      <c r="F113" s="61">
        <f t="shared" si="181"/>
        <v>0</v>
      </c>
      <c r="G113" s="28">
        <f t="shared" si="181"/>
        <v>0</v>
      </c>
      <c r="H113" s="28">
        <f t="shared" si="181"/>
        <v>0</v>
      </c>
      <c r="I113" s="28">
        <f t="shared" si="181"/>
        <v>0</v>
      </c>
      <c r="J113" s="28">
        <f t="shared" si="181"/>
        <v>0</v>
      </c>
      <c r="K113" s="28">
        <f t="shared" si="181"/>
        <v>0</v>
      </c>
      <c r="L113" s="28">
        <f t="shared" si="181"/>
        <v>0</v>
      </c>
      <c r="M113" s="28">
        <f t="shared" si="181"/>
        <v>0</v>
      </c>
      <c r="N113" s="28">
        <f t="shared" si="181"/>
        <v>0</v>
      </c>
      <c r="O113" s="61">
        <f t="shared" si="181"/>
        <v>0</v>
      </c>
      <c r="P113" s="61">
        <f t="shared" si="181"/>
        <v>0</v>
      </c>
      <c r="Q113" s="61">
        <f t="shared" si="181"/>
        <v>0</v>
      </c>
      <c r="R113" s="61">
        <f t="shared" si="181"/>
        <v>0</v>
      </c>
      <c r="S113" s="61">
        <f t="shared" si="181"/>
        <v>0</v>
      </c>
      <c r="T113" s="28">
        <f t="shared" si="181"/>
        <v>0</v>
      </c>
      <c r="U113" s="61">
        <f t="shared" si="181"/>
        <v>0</v>
      </c>
      <c r="V113" s="61">
        <f t="shared" si="181"/>
        <v>0</v>
      </c>
      <c r="W113" s="61">
        <f t="shared" si="181"/>
        <v>0</v>
      </c>
      <c r="X113" s="61">
        <f t="shared" si="181"/>
        <v>0</v>
      </c>
      <c r="Y113" s="61">
        <f t="shared" si="181"/>
        <v>0</v>
      </c>
      <c r="Z113" s="28">
        <f t="shared" si="181"/>
        <v>0</v>
      </c>
      <c r="AA113" s="61">
        <f t="shared" si="181"/>
        <v>0</v>
      </c>
      <c r="AB113" s="61">
        <f t="shared" si="181"/>
        <v>0</v>
      </c>
      <c r="AC113" s="61">
        <f t="shared" si="181"/>
        <v>0</v>
      </c>
      <c r="AD113" s="61">
        <f t="shared" si="181"/>
        <v>0</v>
      </c>
      <c r="AE113" s="61">
        <f t="shared" si="181"/>
        <v>0</v>
      </c>
      <c r="AF113" s="28">
        <f t="shared" si="181"/>
        <v>0</v>
      </c>
      <c r="AG113" s="61">
        <f t="shared" si="181"/>
        <v>0</v>
      </c>
      <c r="AH113" s="61">
        <f t="shared" si="181"/>
        <v>0</v>
      </c>
      <c r="AI113" s="61">
        <f t="shared" si="181"/>
        <v>0</v>
      </c>
      <c r="AJ113" s="61">
        <f t="shared" si="181"/>
        <v>0</v>
      </c>
      <c r="AK113" s="61">
        <f t="shared" si="181"/>
        <v>0</v>
      </c>
      <c r="AL113" s="28">
        <f t="shared" si="181"/>
        <v>0</v>
      </c>
      <c r="AM113" s="61">
        <f t="shared" si="181"/>
        <v>0</v>
      </c>
      <c r="AN113" s="61">
        <f t="shared" si="181"/>
        <v>0</v>
      </c>
      <c r="AO113" s="61">
        <f t="shared" si="181"/>
        <v>0</v>
      </c>
      <c r="AP113" s="61">
        <f t="shared" si="181"/>
        <v>0</v>
      </c>
      <c r="AQ113" s="61">
        <f t="shared" si="181"/>
        <v>0</v>
      </c>
      <c r="AR113" s="28">
        <f t="shared" si="181"/>
        <v>0</v>
      </c>
      <c r="AS113" s="61">
        <f t="shared" si="181"/>
        <v>0</v>
      </c>
      <c r="AT113" s="61">
        <f t="shared" si="181"/>
        <v>0</v>
      </c>
      <c r="AU113" s="61">
        <f t="shared" si="181"/>
        <v>0</v>
      </c>
      <c r="AV113" s="61">
        <f t="shared" si="181"/>
        <v>0</v>
      </c>
      <c r="AW113" s="61">
        <f t="shared" si="181"/>
        <v>0</v>
      </c>
      <c r="AX113" s="28">
        <f t="shared" si="181"/>
        <v>0</v>
      </c>
      <c r="AY113" s="61">
        <f t="shared" si="181"/>
        <v>0</v>
      </c>
      <c r="AZ113" s="61">
        <f t="shared" si="181"/>
        <v>0</v>
      </c>
      <c r="BA113" s="61">
        <f t="shared" si="181"/>
        <v>0</v>
      </c>
      <c r="BB113" s="61">
        <f t="shared" si="181"/>
        <v>0</v>
      </c>
      <c r="BC113" s="61">
        <f t="shared" si="181"/>
        <v>0</v>
      </c>
      <c r="BD113" s="28">
        <f t="shared" si="181"/>
        <v>0</v>
      </c>
      <c r="BE113" s="61">
        <f t="shared" si="181"/>
        <v>0</v>
      </c>
      <c r="BF113" s="61">
        <f t="shared" si="181"/>
        <v>0</v>
      </c>
      <c r="BG113" s="61">
        <f t="shared" si="181"/>
        <v>0</v>
      </c>
      <c r="BH113" s="61">
        <f t="shared" si="181"/>
        <v>0</v>
      </c>
      <c r="BI113" s="61">
        <f t="shared" si="181"/>
        <v>0</v>
      </c>
      <c r="BJ113" s="28">
        <f t="shared" si="181"/>
        <v>0</v>
      </c>
      <c r="BK113" s="61">
        <f t="shared" si="181"/>
        <v>0</v>
      </c>
      <c r="BL113" s="61">
        <f t="shared" si="181"/>
        <v>0</v>
      </c>
      <c r="BM113" s="61">
        <f t="shared" si="181"/>
        <v>0</v>
      </c>
      <c r="BN113" s="61">
        <f t="shared" si="181"/>
        <v>0</v>
      </c>
      <c r="BO113" s="61">
        <f t="shared" si="181"/>
        <v>0</v>
      </c>
      <c r="BP113" s="28">
        <f t="shared" si="181"/>
        <v>0</v>
      </c>
      <c r="BQ113" s="61">
        <f t="shared" si="181"/>
        <v>0</v>
      </c>
      <c r="BR113" s="61">
        <f t="shared" si="181"/>
        <v>0</v>
      </c>
      <c r="BS113" s="61">
        <f t="shared" si="181"/>
        <v>0</v>
      </c>
      <c r="BT113" s="61">
        <f t="shared" si="181"/>
        <v>0</v>
      </c>
      <c r="BU113" s="61">
        <f t="shared" si="181"/>
        <v>0</v>
      </c>
      <c r="BV113" s="28">
        <f t="shared" si="181"/>
        <v>0</v>
      </c>
    </row>
    <row r="114" spans="1:74" ht="10.5" hidden="1" customHeight="1" x14ac:dyDescent="0.15">
      <c r="A114" s="33" t="s">
        <v>76</v>
      </c>
      <c r="B114" s="62"/>
      <c r="C114" s="33"/>
      <c r="D114" s="33"/>
      <c r="E114" s="33"/>
      <c r="F114" s="33"/>
      <c r="G114" s="35"/>
      <c r="H114" s="35"/>
      <c r="I114" s="35"/>
      <c r="J114" s="35"/>
      <c r="K114" s="35"/>
      <c r="L114" s="35"/>
      <c r="M114" s="35"/>
      <c r="N114" s="35"/>
      <c r="O114" s="33"/>
      <c r="P114" s="33"/>
      <c r="Q114" s="33"/>
      <c r="R114" s="33"/>
      <c r="S114" s="33"/>
      <c r="T114" s="35"/>
      <c r="U114" s="33"/>
      <c r="V114" s="33"/>
      <c r="W114" s="33"/>
      <c r="X114" s="33"/>
      <c r="Y114" s="33"/>
      <c r="Z114" s="35"/>
      <c r="AA114" s="33"/>
      <c r="AB114" s="33"/>
      <c r="AC114" s="33"/>
      <c r="AD114" s="33"/>
      <c r="AE114" s="33"/>
      <c r="AF114" s="35"/>
      <c r="AG114" s="33"/>
      <c r="AH114" s="33"/>
      <c r="AI114" s="33"/>
      <c r="AJ114" s="33"/>
      <c r="AK114" s="33"/>
      <c r="AL114" s="35"/>
      <c r="AM114" s="33"/>
      <c r="AN114" s="33"/>
      <c r="AO114" s="33"/>
      <c r="AP114" s="33"/>
      <c r="AQ114" s="33"/>
      <c r="AR114" s="35"/>
      <c r="AS114" s="33"/>
      <c r="AT114" s="33"/>
      <c r="AU114" s="33"/>
      <c r="AV114" s="33"/>
      <c r="AW114" s="33"/>
      <c r="AX114" s="35"/>
      <c r="AY114" s="33"/>
      <c r="AZ114" s="33"/>
      <c r="BA114" s="33"/>
      <c r="BB114" s="33"/>
      <c r="BC114" s="33"/>
      <c r="BD114" s="35"/>
      <c r="BE114" s="33"/>
      <c r="BF114" s="33"/>
      <c r="BG114" s="33"/>
      <c r="BH114" s="33"/>
      <c r="BI114" s="33"/>
      <c r="BJ114" s="35"/>
      <c r="BK114" s="33"/>
      <c r="BL114" s="33"/>
      <c r="BM114" s="33"/>
      <c r="BN114" s="33"/>
      <c r="BO114" s="33"/>
      <c r="BP114" s="35"/>
      <c r="BQ114" s="33"/>
      <c r="BR114" s="33"/>
      <c r="BS114" s="33"/>
      <c r="BT114" s="33"/>
      <c r="BU114" s="33"/>
      <c r="BV114" s="35"/>
    </row>
    <row r="115" spans="1:74" ht="10.5" hidden="1" customHeight="1" thickBot="1" x14ac:dyDescent="0.2">
      <c r="A115" s="22"/>
      <c r="B115" s="63"/>
      <c r="C115" s="22"/>
      <c r="D115" s="22"/>
      <c r="E115" s="22"/>
      <c r="F115" s="22"/>
      <c r="G115" s="21"/>
      <c r="H115" s="21"/>
      <c r="I115" s="21"/>
      <c r="J115" s="21"/>
      <c r="K115" s="21"/>
      <c r="L115" s="21"/>
      <c r="M115" s="21"/>
      <c r="N115" s="21"/>
      <c r="O115" s="22"/>
      <c r="P115" s="22"/>
      <c r="Q115" s="22"/>
      <c r="R115" s="22"/>
      <c r="S115" s="22"/>
      <c r="T115" s="21"/>
      <c r="U115" s="22"/>
      <c r="V115" s="22"/>
      <c r="W115" s="22"/>
      <c r="X115" s="22"/>
      <c r="Y115" s="22"/>
      <c r="Z115" s="21"/>
      <c r="AA115" s="22"/>
      <c r="AB115" s="22"/>
      <c r="AC115" s="22"/>
      <c r="AD115" s="22"/>
      <c r="AE115" s="22"/>
      <c r="AF115" s="21"/>
      <c r="AG115" s="22"/>
      <c r="AH115" s="22"/>
      <c r="AI115" s="22"/>
      <c r="AJ115" s="22"/>
      <c r="AK115" s="22"/>
      <c r="AL115" s="21"/>
      <c r="AM115" s="22"/>
      <c r="AN115" s="22"/>
      <c r="AO115" s="22"/>
      <c r="AP115" s="22"/>
      <c r="AQ115" s="22"/>
      <c r="AR115" s="21"/>
      <c r="AS115" s="22"/>
      <c r="AT115" s="22"/>
      <c r="AU115" s="22"/>
      <c r="AV115" s="22"/>
      <c r="AW115" s="22"/>
      <c r="AX115" s="21"/>
      <c r="AY115" s="22"/>
      <c r="AZ115" s="22"/>
      <c r="BA115" s="22"/>
      <c r="BB115" s="22"/>
      <c r="BC115" s="22"/>
      <c r="BD115" s="21"/>
      <c r="BE115" s="22"/>
      <c r="BF115" s="22"/>
      <c r="BG115" s="22"/>
      <c r="BH115" s="22"/>
      <c r="BI115" s="22"/>
      <c r="BJ115" s="21"/>
      <c r="BK115" s="22"/>
      <c r="BL115" s="22"/>
      <c r="BM115" s="22"/>
      <c r="BN115" s="22"/>
      <c r="BO115" s="22"/>
      <c r="BP115" s="21"/>
      <c r="BQ115" s="22"/>
      <c r="BR115" s="22"/>
      <c r="BS115" s="22"/>
      <c r="BT115" s="22"/>
      <c r="BU115" s="22"/>
      <c r="BV115" s="21"/>
    </row>
    <row r="116" spans="1:74" ht="10.5" hidden="1" customHeight="1" thickBot="1" x14ac:dyDescent="0.2">
      <c r="A116" s="56" t="s">
        <v>96</v>
      </c>
      <c r="B116" s="57"/>
      <c r="C116" s="58"/>
      <c r="D116" s="58"/>
      <c r="E116" s="58"/>
      <c r="F116" s="58"/>
      <c r="G116" s="59"/>
      <c r="H116" s="59"/>
      <c r="I116" s="59"/>
      <c r="J116" s="59"/>
      <c r="K116" s="59"/>
      <c r="L116" s="59"/>
      <c r="M116" s="59"/>
      <c r="N116" s="59"/>
      <c r="O116" s="60"/>
      <c r="P116" s="60"/>
      <c r="Q116" s="60"/>
      <c r="R116" s="60"/>
      <c r="S116" s="60"/>
      <c r="T116" s="59"/>
      <c r="U116" s="60"/>
      <c r="V116" s="60"/>
      <c r="W116" s="60"/>
      <c r="X116" s="60"/>
      <c r="Y116" s="60"/>
      <c r="Z116" s="59"/>
      <c r="AA116" s="60"/>
      <c r="AB116" s="60"/>
      <c r="AC116" s="60"/>
      <c r="AD116" s="60"/>
      <c r="AE116" s="60"/>
      <c r="AF116" s="59"/>
      <c r="AG116" s="60"/>
      <c r="AH116" s="60"/>
      <c r="AI116" s="60"/>
      <c r="AJ116" s="60"/>
      <c r="AK116" s="60"/>
      <c r="AL116" s="59"/>
      <c r="AM116" s="60"/>
      <c r="AN116" s="60"/>
      <c r="AO116" s="60"/>
      <c r="AP116" s="60"/>
      <c r="AQ116" s="60"/>
      <c r="AR116" s="59"/>
      <c r="AS116" s="60"/>
      <c r="AT116" s="60"/>
      <c r="AU116" s="60"/>
      <c r="AV116" s="60"/>
      <c r="AW116" s="60"/>
      <c r="AX116" s="59"/>
      <c r="AY116" s="60"/>
      <c r="AZ116" s="60"/>
      <c r="BA116" s="60"/>
      <c r="BB116" s="60"/>
      <c r="BC116" s="60"/>
      <c r="BD116" s="59"/>
      <c r="BE116" s="60"/>
      <c r="BF116" s="60"/>
      <c r="BG116" s="60"/>
      <c r="BH116" s="60"/>
      <c r="BI116" s="60"/>
      <c r="BJ116" s="59"/>
      <c r="BK116" s="60"/>
      <c r="BL116" s="60"/>
      <c r="BM116" s="60"/>
      <c r="BN116" s="60"/>
      <c r="BO116" s="60"/>
      <c r="BP116" s="59"/>
      <c r="BQ116" s="60"/>
      <c r="BR116" s="60"/>
      <c r="BS116" s="60"/>
      <c r="BT116" s="60"/>
      <c r="BU116" s="60"/>
      <c r="BV116" s="59"/>
    </row>
    <row r="117" spans="1:74" ht="30" hidden="1" customHeight="1" x14ac:dyDescent="0.15">
      <c r="A117" s="50"/>
      <c r="B117" s="25"/>
      <c r="C117" s="47"/>
      <c r="D117" s="49"/>
      <c r="E117" s="49"/>
      <c r="F117" s="49"/>
      <c r="G117" s="28">
        <f>T117+Z117+AF117+AL117+AR117+AX117+BD117+BJ117+BP117+BV117</f>
        <v>0</v>
      </c>
      <c r="H117" s="28">
        <f t="shared" ref="H117" si="182">N117+I117</f>
        <v>0</v>
      </c>
      <c r="I117" s="29">
        <f t="shared" ref="I117" si="183">SUM(J117:M117)</f>
        <v>0</v>
      </c>
      <c r="J117" s="29">
        <f t="shared" ref="J117:M117" si="184">O117+U117+AA117+AG117+AM117+AS117+AY117+BE117+BK117+BQ117</f>
        <v>0</v>
      </c>
      <c r="K117" s="29">
        <f t="shared" si="184"/>
        <v>0</v>
      </c>
      <c r="L117" s="29">
        <f t="shared" si="184"/>
        <v>0</v>
      </c>
      <c r="M117" s="29">
        <f t="shared" si="184"/>
        <v>0</v>
      </c>
      <c r="N117" s="29">
        <f t="shared" ref="N117" si="185">S117+Y117+AE117+AK117+AQ117+AW117+BC117+BI117++BO117+BU117</f>
        <v>0</v>
      </c>
      <c r="O117" s="50"/>
      <c r="P117" s="50"/>
      <c r="Q117" s="50"/>
      <c r="R117" s="50"/>
      <c r="S117" s="50"/>
      <c r="T117" s="51">
        <f>SUM(O117:S117)/36</f>
        <v>0</v>
      </c>
      <c r="U117" s="50"/>
      <c r="V117" s="50"/>
      <c r="W117" s="50"/>
      <c r="X117" s="50"/>
      <c r="Y117" s="50"/>
      <c r="Z117" s="51">
        <f>SUM(U117:Y117)/36</f>
        <v>0</v>
      </c>
      <c r="AA117" s="50"/>
      <c r="AB117" s="50"/>
      <c r="AC117" s="50"/>
      <c r="AD117" s="50"/>
      <c r="AE117" s="50"/>
      <c r="AF117" s="51">
        <f>SUM(AA117:AE117)/36</f>
        <v>0</v>
      </c>
      <c r="AG117" s="50"/>
      <c r="AH117" s="50"/>
      <c r="AI117" s="50"/>
      <c r="AJ117" s="50"/>
      <c r="AK117" s="50"/>
      <c r="AL117" s="51">
        <f>SUM(AG117:AK117)/36</f>
        <v>0</v>
      </c>
      <c r="AM117" s="50"/>
      <c r="AN117" s="50"/>
      <c r="AO117" s="50"/>
      <c r="AP117" s="50"/>
      <c r="AQ117" s="50"/>
      <c r="AR117" s="51">
        <f>SUM(AM117:AQ117)/36</f>
        <v>0</v>
      </c>
      <c r="AS117" s="50"/>
      <c r="AT117" s="50"/>
      <c r="AU117" s="50"/>
      <c r="AV117" s="50"/>
      <c r="AW117" s="50"/>
      <c r="AX117" s="51">
        <f>SUM(AS117:AW117)/36</f>
        <v>0</v>
      </c>
      <c r="AY117" s="50"/>
      <c r="AZ117" s="50"/>
      <c r="BA117" s="50"/>
      <c r="BB117" s="50"/>
      <c r="BC117" s="50"/>
      <c r="BD117" s="51">
        <f>SUM(AY117:BC117)/36</f>
        <v>0</v>
      </c>
      <c r="BE117" s="50"/>
      <c r="BF117" s="50"/>
      <c r="BG117" s="50"/>
      <c r="BH117" s="50"/>
      <c r="BI117" s="50"/>
      <c r="BJ117" s="51">
        <f>SUM(BE117:BI117)/36</f>
        <v>0</v>
      </c>
      <c r="BK117" s="50"/>
      <c r="BL117" s="50"/>
      <c r="BM117" s="50"/>
      <c r="BN117" s="50"/>
      <c r="BO117" s="50"/>
      <c r="BP117" s="51">
        <f>SUM(BK117:BO117)/36</f>
        <v>0</v>
      </c>
      <c r="BQ117" s="50"/>
      <c r="BR117" s="50"/>
      <c r="BS117" s="50"/>
      <c r="BT117" s="50"/>
      <c r="BU117" s="50"/>
      <c r="BV117" s="51">
        <f>SUM(BQ117:BU117)/36</f>
        <v>0</v>
      </c>
    </row>
    <row r="118" spans="1:74" ht="36.75" hidden="1" customHeight="1" x14ac:dyDescent="0.15">
      <c r="A118" s="30"/>
      <c r="B118" s="31"/>
      <c r="C118" s="61">
        <f t="shared" ref="C118:BV118" si="186">C117</f>
        <v>0</v>
      </c>
      <c r="D118" s="61">
        <f t="shared" si="186"/>
        <v>0</v>
      </c>
      <c r="E118" s="61">
        <f t="shared" si="186"/>
        <v>0</v>
      </c>
      <c r="F118" s="61">
        <f t="shared" si="186"/>
        <v>0</v>
      </c>
      <c r="G118" s="28">
        <f t="shared" si="186"/>
        <v>0</v>
      </c>
      <c r="H118" s="28">
        <f t="shared" si="186"/>
        <v>0</v>
      </c>
      <c r="I118" s="28">
        <f t="shared" si="186"/>
        <v>0</v>
      </c>
      <c r="J118" s="28">
        <f t="shared" si="186"/>
        <v>0</v>
      </c>
      <c r="K118" s="28">
        <f t="shared" si="186"/>
        <v>0</v>
      </c>
      <c r="L118" s="28">
        <f t="shared" si="186"/>
        <v>0</v>
      </c>
      <c r="M118" s="28">
        <f t="shared" si="186"/>
        <v>0</v>
      </c>
      <c r="N118" s="28">
        <f t="shared" si="186"/>
        <v>0</v>
      </c>
      <c r="O118" s="61">
        <f t="shared" si="186"/>
        <v>0</v>
      </c>
      <c r="P118" s="61">
        <f t="shared" si="186"/>
        <v>0</v>
      </c>
      <c r="Q118" s="61">
        <f t="shared" si="186"/>
        <v>0</v>
      </c>
      <c r="R118" s="61">
        <f t="shared" si="186"/>
        <v>0</v>
      </c>
      <c r="S118" s="61">
        <f t="shared" si="186"/>
        <v>0</v>
      </c>
      <c r="T118" s="28">
        <f t="shared" si="186"/>
        <v>0</v>
      </c>
      <c r="U118" s="61">
        <f t="shared" si="186"/>
        <v>0</v>
      </c>
      <c r="V118" s="61">
        <f t="shared" si="186"/>
        <v>0</v>
      </c>
      <c r="W118" s="61">
        <f t="shared" si="186"/>
        <v>0</v>
      </c>
      <c r="X118" s="61">
        <f t="shared" si="186"/>
        <v>0</v>
      </c>
      <c r="Y118" s="61">
        <f t="shared" si="186"/>
        <v>0</v>
      </c>
      <c r="Z118" s="28">
        <f t="shared" si="186"/>
        <v>0</v>
      </c>
      <c r="AA118" s="61">
        <f t="shared" si="186"/>
        <v>0</v>
      </c>
      <c r="AB118" s="61">
        <f t="shared" si="186"/>
        <v>0</v>
      </c>
      <c r="AC118" s="61">
        <f t="shared" si="186"/>
        <v>0</v>
      </c>
      <c r="AD118" s="61">
        <f t="shared" si="186"/>
        <v>0</v>
      </c>
      <c r="AE118" s="61">
        <f t="shared" si="186"/>
        <v>0</v>
      </c>
      <c r="AF118" s="28">
        <f t="shared" si="186"/>
        <v>0</v>
      </c>
      <c r="AG118" s="61">
        <f t="shared" si="186"/>
        <v>0</v>
      </c>
      <c r="AH118" s="61">
        <f t="shared" si="186"/>
        <v>0</v>
      </c>
      <c r="AI118" s="61">
        <f t="shared" si="186"/>
        <v>0</v>
      </c>
      <c r="AJ118" s="61">
        <f t="shared" si="186"/>
        <v>0</v>
      </c>
      <c r="AK118" s="61">
        <f t="shared" si="186"/>
        <v>0</v>
      </c>
      <c r="AL118" s="28">
        <f t="shared" si="186"/>
        <v>0</v>
      </c>
      <c r="AM118" s="61">
        <f t="shared" si="186"/>
        <v>0</v>
      </c>
      <c r="AN118" s="61">
        <f t="shared" si="186"/>
        <v>0</v>
      </c>
      <c r="AO118" s="61">
        <f t="shared" si="186"/>
        <v>0</v>
      </c>
      <c r="AP118" s="61">
        <f t="shared" si="186"/>
        <v>0</v>
      </c>
      <c r="AQ118" s="61">
        <f t="shared" si="186"/>
        <v>0</v>
      </c>
      <c r="AR118" s="28">
        <f t="shared" si="186"/>
        <v>0</v>
      </c>
      <c r="AS118" s="61">
        <f t="shared" si="186"/>
        <v>0</v>
      </c>
      <c r="AT118" s="61">
        <f t="shared" si="186"/>
        <v>0</v>
      </c>
      <c r="AU118" s="61">
        <f t="shared" si="186"/>
        <v>0</v>
      </c>
      <c r="AV118" s="61">
        <f t="shared" si="186"/>
        <v>0</v>
      </c>
      <c r="AW118" s="61">
        <f t="shared" si="186"/>
        <v>0</v>
      </c>
      <c r="AX118" s="28">
        <f t="shared" si="186"/>
        <v>0</v>
      </c>
      <c r="AY118" s="61">
        <f t="shared" si="186"/>
        <v>0</v>
      </c>
      <c r="AZ118" s="61">
        <f t="shared" si="186"/>
        <v>0</v>
      </c>
      <c r="BA118" s="61">
        <f t="shared" si="186"/>
        <v>0</v>
      </c>
      <c r="BB118" s="61">
        <f t="shared" si="186"/>
        <v>0</v>
      </c>
      <c r="BC118" s="61">
        <f t="shared" si="186"/>
        <v>0</v>
      </c>
      <c r="BD118" s="28">
        <f t="shared" si="186"/>
        <v>0</v>
      </c>
      <c r="BE118" s="61">
        <f t="shared" si="186"/>
        <v>0</v>
      </c>
      <c r="BF118" s="61">
        <f t="shared" si="186"/>
        <v>0</v>
      </c>
      <c r="BG118" s="61">
        <f t="shared" si="186"/>
        <v>0</v>
      </c>
      <c r="BH118" s="61">
        <f t="shared" si="186"/>
        <v>0</v>
      </c>
      <c r="BI118" s="61">
        <f t="shared" si="186"/>
        <v>0</v>
      </c>
      <c r="BJ118" s="28">
        <f t="shared" si="186"/>
        <v>0</v>
      </c>
      <c r="BK118" s="61">
        <f t="shared" si="186"/>
        <v>0</v>
      </c>
      <c r="BL118" s="61">
        <f t="shared" si="186"/>
        <v>0</v>
      </c>
      <c r="BM118" s="61">
        <f t="shared" si="186"/>
        <v>0</v>
      </c>
      <c r="BN118" s="61">
        <f t="shared" si="186"/>
        <v>0</v>
      </c>
      <c r="BO118" s="61">
        <f t="shared" si="186"/>
        <v>0</v>
      </c>
      <c r="BP118" s="28">
        <f t="shared" si="186"/>
        <v>0</v>
      </c>
      <c r="BQ118" s="61">
        <f t="shared" si="186"/>
        <v>0</v>
      </c>
      <c r="BR118" s="61">
        <f t="shared" si="186"/>
        <v>0</v>
      </c>
      <c r="BS118" s="61">
        <f t="shared" si="186"/>
        <v>0</v>
      </c>
      <c r="BT118" s="61">
        <f t="shared" si="186"/>
        <v>0</v>
      </c>
      <c r="BU118" s="61">
        <f t="shared" si="186"/>
        <v>0</v>
      </c>
      <c r="BV118" s="28">
        <f t="shared" si="186"/>
        <v>0</v>
      </c>
    </row>
    <row r="119" spans="1:74" ht="9" hidden="1" customHeight="1" x14ac:dyDescent="0.15">
      <c r="A119" s="33" t="s">
        <v>76</v>
      </c>
      <c r="B119" s="62"/>
      <c r="C119" s="33"/>
      <c r="D119" s="33"/>
      <c r="E119" s="33"/>
      <c r="F119" s="33"/>
      <c r="G119" s="35"/>
      <c r="H119" s="35"/>
      <c r="I119" s="35"/>
      <c r="J119" s="35"/>
      <c r="K119" s="35"/>
      <c r="L119" s="35"/>
      <c r="M119" s="35"/>
      <c r="N119" s="35"/>
      <c r="O119" s="33"/>
      <c r="P119" s="33"/>
      <c r="Q119" s="33"/>
      <c r="R119" s="33"/>
      <c r="S119" s="33"/>
      <c r="T119" s="35"/>
      <c r="U119" s="33"/>
      <c r="V119" s="33"/>
      <c r="W119" s="33"/>
      <c r="X119" s="33"/>
      <c r="Y119" s="33"/>
      <c r="Z119" s="35"/>
      <c r="AA119" s="33"/>
      <c r="AB119" s="33"/>
      <c r="AC119" s="33"/>
      <c r="AD119" s="33"/>
      <c r="AE119" s="33"/>
      <c r="AF119" s="35"/>
      <c r="AG119" s="33"/>
      <c r="AH119" s="33"/>
      <c r="AI119" s="33"/>
      <c r="AJ119" s="33"/>
      <c r="AK119" s="33"/>
      <c r="AL119" s="35"/>
      <c r="AM119" s="33"/>
      <c r="AN119" s="33"/>
      <c r="AO119" s="33"/>
      <c r="AP119" s="33"/>
      <c r="AQ119" s="33"/>
      <c r="AR119" s="35"/>
      <c r="AS119" s="33"/>
      <c r="AT119" s="33"/>
      <c r="AU119" s="33"/>
      <c r="AV119" s="33"/>
      <c r="AW119" s="33"/>
      <c r="AX119" s="35"/>
      <c r="AY119" s="33"/>
      <c r="AZ119" s="33"/>
      <c r="BA119" s="33"/>
      <c r="BB119" s="33"/>
      <c r="BC119" s="33"/>
      <c r="BD119" s="35"/>
      <c r="BE119" s="33"/>
      <c r="BF119" s="33"/>
      <c r="BG119" s="33"/>
      <c r="BH119" s="33"/>
      <c r="BI119" s="33"/>
      <c r="BJ119" s="35"/>
      <c r="BK119" s="33"/>
      <c r="BL119" s="33"/>
      <c r="BM119" s="33"/>
      <c r="BN119" s="33"/>
      <c r="BO119" s="33"/>
      <c r="BP119" s="35"/>
      <c r="BQ119" s="33"/>
      <c r="BR119" s="33"/>
      <c r="BS119" s="33"/>
      <c r="BT119" s="33"/>
      <c r="BU119" s="33"/>
      <c r="BV119" s="35"/>
    </row>
    <row r="120" spans="1:74" ht="7.5" customHeight="1" x14ac:dyDescent="0.15">
      <c r="A120" s="22"/>
      <c r="B120" s="63"/>
      <c r="C120" s="22"/>
      <c r="D120" s="22"/>
      <c r="E120" s="22"/>
      <c r="F120" s="22"/>
      <c r="G120" s="21"/>
      <c r="H120" s="21"/>
      <c r="I120" s="21"/>
      <c r="J120" s="21"/>
      <c r="K120" s="21"/>
      <c r="L120" s="21"/>
      <c r="M120" s="21"/>
      <c r="N120" s="21"/>
      <c r="O120" s="22"/>
      <c r="P120" s="22"/>
      <c r="Q120" s="22"/>
      <c r="R120" s="22"/>
      <c r="S120" s="22"/>
      <c r="T120" s="21"/>
      <c r="U120" s="22"/>
      <c r="V120" s="22"/>
      <c r="W120" s="22"/>
      <c r="X120" s="22"/>
      <c r="Y120" s="22"/>
      <c r="Z120" s="21"/>
      <c r="AA120" s="22"/>
      <c r="AB120" s="22"/>
      <c r="AC120" s="22"/>
      <c r="AD120" s="22"/>
      <c r="AE120" s="22"/>
      <c r="AF120" s="21"/>
      <c r="AG120" s="22"/>
      <c r="AH120" s="22"/>
      <c r="AI120" s="22"/>
      <c r="AJ120" s="22"/>
      <c r="AK120" s="22"/>
      <c r="AL120" s="21"/>
      <c r="AM120" s="22"/>
      <c r="AN120" s="22"/>
      <c r="AO120" s="22"/>
      <c r="AP120" s="22"/>
      <c r="AQ120" s="22"/>
      <c r="AR120" s="21"/>
      <c r="AS120" s="22"/>
      <c r="AT120" s="22"/>
      <c r="AU120" s="22"/>
      <c r="AV120" s="22"/>
      <c r="AW120" s="22"/>
      <c r="AX120" s="21"/>
      <c r="AY120" s="22"/>
      <c r="AZ120" s="22"/>
      <c r="BA120" s="22"/>
      <c r="BB120" s="22"/>
      <c r="BC120" s="22"/>
      <c r="BD120" s="21"/>
      <c r="BE120" s="22"/>
      <c r="BF120" s="22"/>
      <c r="BG120" s="22"/>
      <c r="BH120" s="22"/>
      <c r="BI120" s="22"/>
      <c r="BJ120" s="21"/>
      <c r="BK120" s="22"/>
      <c r="BL120" s="22"/>
      <c r="BM120" s="22"/>
      <c r="BN120" s="22"/>
      <c r="BO120" s="22"/>
      <c r="BP120" s="21"/>
      <c r="BQ120" s="22"/>
      <c r="BR120" s="22"/>
      <c r="BS120" s="22"/>
      <c r="BT120" s="22"/>
      <c r="BU120" s="22"/>
      <c r="BV120" s="21"/>
    </row>
    <row r="121" spans="1:74" ht="10.5" hidden="1" customHeight="1" thickBot="1" x14ac:dyDescent="0.2">
      <c r="A121" s="56" t="s">
        <v>97</v>
      </c>
      <c r="B121" s="57"/>
      <c r="C121" s="58"/>
      <c r="D121" s="58"/>
      <c r="E121" s="58"/>
      <c r="F121" s="58"/>
      <c r="G121" s="59"/>
      <c r="H121" s="59"/>
      <c r="I121" s="59"/>
      <c r="J121" s="59"/>
      <c r="K121" s="59"/>
      <c r="L121" s="59"/>
      <c r="M121" s="59"/>
      <c r="N121" s="59"/>
      <c r="O121" s="60"/>
      <c r="P121" s="60"/>
      <c r="Q121" s="60"/>
      <c r="R121" s="60"/>
      <c r="S121" s="60"/>
      <c r="T121" s="59"/>
      <c r="U121" s="60"/>
      <c r="V121" s="60"/>
      <c r="W121" s="60"/>
      <c r="X121" s="60"/>
      <c r="Y121" s="60"/>
      <c r="Z121" s="59"/>
      <c r="AA121" s="60"/>
      <c r="AB121" s="60"/>
      <c r="AC121" s="60"/>
      <c r="AD121" s="60"/>
      <c r="AE121" s="60"/>
      <c r="AF121" s="59"/>
      <c r="AG121" s="60"/>
      <c r="AH121" s="60"/>
      <c r="AI121" s="60"/>
      <c r="AJ121" s="60"/>
      <c r="AK121" s="60"/>
      <c r="AL121" s="59"/>
      <c r="AM121" s="60"/>
      <c r="AN121" s="60"/>
      <c r="AO121" s="60"/>
      <c r="AP121" s="60"/>
      <c r="AQ121" s="60"/>
      <c r="AR121" s="59"/>
      <c r="AS121" s="60"/>
      <c r="AT121" s="60"/>
      <c r="AU121" s="60"/>
      <c r="AV121" s="60"/>
      <c r="AW121" s="60"/>
      <c r="AX121" s="59"/>
      <c r="AY121" s="60"/>
      <c r="AZ121" s="60"/>
      <c r="BA121" s="60"/>
      <c r="BB121" s="60"/>
      <c r="BC121" s="60"/>
      <c r="BD121" s="59"/>
      <c r="BE121" s="60"/>
      <c r="BF121" s="60"/>
      <c r="BG121" s="60"/>
      <c r="BH121" s="60"/>
      <c r="BI121" s="60"/>
      <c r="BJ121" s="59"/>
      <c r="BK121" s="60"/>
      <c r="BL121" s="60"/>
      <c r="BM121" s="60"/>
      <c r="BN121" s="60"/>
      <c r="BO121" s="60"/>
      <c r="BP121" s="59"/>
      <c r="BQ121" s="60"/>
      <c r="BR121" s="60"/>
      <c r="BS121" s="60"/>
      <c r="BT121" s="60"/>
      <c r="BU121" s="60"/>
      <c r="BV121" s="59"/>
    </row>
    <row r="122" spans="1:74" ht="21" hidden="1" customHeight="1" x14ac:dyDescent="0.15">
      <c r="A122" s="50" t="s">
        <v>89</v>
      </c>
      <c r="B122" s="25"/>
      <c r="C122" s="47"/>
      <c r="D122" s="49"/>
      <c r="E122" s="49"/>
      <c r="F122" s="49"/>
      <c r="G122" s="28">
        <f>T122+Z122+AF122+AL122+AR122+AX122+BD122+BJ122+BP122+BV122</f>
        <v>0</v>
      </c>
      <c r="H122" s="28">
        <f t="shared" ref="H122" si="187">N122+I122</f>
        <v>0</v>
      </c>
      <c r="I122" s="29">
        <f t="shared" ref="I122" si="188">SUM(J122:M122)</f>
        <v>0</v>
      </c>
      <c r="J122" s="29">
        <f t="shared" ref="J122:M122" si="189">O122+U122+AA122+AG122+AM122+AS122+AY122+BE122+BK122+BQ122</f>
        <v>0</v>
      </c>
      <c r="K122" s="29">
        <f t="shared" si="189"/>
        <v>0</v>
      </c>
      <c r="L122" s="29">
        <f t="shared" si="189"/>
        <v>0</v>
      </c>
      <c r="M122" s="29">
        <f t="shared" si="189"/>
        <v>0</v>
      </c>
      <c r="N122" s="29">
        <f t="shared" ref="N122" si="190">S122+Y122+AE122+AK122+AQ122+AW122+BC122+BI122++BO122+BU122</f>
        <v>0</v>
      </c>
      <c r="O122" s="50"/>
      <c r="P122" s="50"/>
      <c r="Q122" s="50"/>
      <c r="R122" s="50"/>
      <c r="S122" s="50"/>
      <c r="T122" s="51">
        <f>SUM(O122:S122)/36</f>
        <v>0</v>
      </c>
      <c r="U122" s="50"/>
      <c r="V122" s="50"/>
      <c r="W122" s="50"/>
      <c r="X122" s="50"/>
      <c r="Y122" s="50"/>
      <c r="Z122" s="51">
        <f>SUM(U122:Y122)/36</f>
        <v>0</v>
      </c>
      <c r="AA122" s="50"/>
      <c r="AB122" s="50"/>
      <c r="AC122" s="50"/>
      <c r="AD122" s="50"/>
      <c r="AE122" s="50"/>
      <c r="AF122" s="51">
        <f>SUM(AA122:AE122)/36</f>
        <v>0</v>
      </c>
      <c r="AG122" s="50"/>
      <c r="AH122" s="50"/>
      <c r="AI122" s="50"/>
      <c r="AJ122" s="50"/>
      <c r="AK122" s="50"/>
      <c r="AL122" s="51">
        <f>SUM(AG122:AK122)/36</f>
        <v>0</v>
      </c>
      <c r="AM122" s="50"/>
      <c r="AN122" s="50"/>
      <c r="AO122" s="50"/>
      <c r="AP122" s="50"/>
      <c r="AQ122" s="50"/>
      <c r="AR122" s="51">
        <f>SUM(AM122:AQ122)/36</f>
        <v>0</v>
      </c>
      <c r="AS122" s="50"/>
      <c r="AT122" s="50"/>
      <c r="AU122" s="50"/>
      <c r="AV122" s="50"/>
      <c r="AW122" s="50"/>
      <c r="AX122" s="51">
        <f>SUM(AS122:AW122)/36</f>
        <v>0</v>
      </c>
      <c r="AY122" s="50"/>
      <c r="AZ122" s="50"/>
      <c r="BA122" s="50"/>
      <c r="BB122" s="50"/>
      <c r="BC122" s="50"/>
      <c r="BD122" s="51">
        <f>SUM(AY122:BC122)/36</f>
        <v>0</v>
      </c>
      <c r="BE122" s="50"/>
      <c r="BF122" s="50"/>
      <c r="BG122" s="50"/>
      <c r="BH122" s="50"/>
      <c r="BI122" s="50"/>
      <c r="BJ122" s="51">
        <f>SUM(BE122:BI122)/36</f>
        <v>0</v>
      </c>
      <c r="BK122" s="50"/>
      <c r="BL122" s="50"/>
      <c r="BM122" s="50"/>
      <c r="BN122" s="50"/>
      <c r="BO122" s="50"/>
      <c r="BP122" s="51">
        <f>SUM(BK122:BO122)/36</f>
        <v>0</v>
      </c>
      <c r="BQ122" s="50"/>
      <c r="BR122" s="50"/>
      <c r="BS122" s="50"/>
      <c r="BT122" s="50"/>
      <c r="BU122" s="50"/>
      <c r="BV122" s="51">
        <f>SUM(BQ122:BU122)/36</f>
        <v>0</v>
      </c>
    </row>
    <row r="123" spans="1:74" ht="21" hidden="1" customHeight="1" x14ac:dyDescent="0.15">
      <c r="A123" s="30" t="s">
        <v>90</v>
      </c>
      <c r="B123" s="31"/>
      <c r="C123" s="61">
        <f t="shared" ref="C123:BV123" si="191">C122</f>
        <v>0</v>
      </c>
      <c r="D123" s="61">
        <f t="shared" si="191"/>
        <v>0</v>
      </c>
      <c r="E123" s="61">
        <f t="shared" si="191"/>
        <v>0</v>
      </c>
      <c r="F123" s="61">
        <f t="shared" si="191"/>
        <v>0</v>
      </c>
      <c r="G123" s="28">
        <f t="shared" si="191"/>
        <v>0</v>
      </c>
      <c r="H123" s="28">
        <f t="shared" si="191"/>
        <v>0</v>
      </c>
      <c r="I123" s="28">
        <f t="shared" si="191"/>
        <v>0</v>
      </c>
      <c r="J123" s="28">
        <f t="shared" si="191"/>
        <v>0</v>
      </c>
      <c r="K123" s="28">
        <f t="shared" si="191"/>
        <v>0</v>
      </c>
      <c r="L123" s="28">
        <f t="shared" si="191"/>
        <v>0</v>
      </c>
      <c r="M123" s="28">
        <f t="shared" si="191"/>
        <v>0</v>
      </c>
      <c r="N123" s="28">
        <f t="shared" si="191"/>
        <v>0</v>
      </c>
      <c r="O123" s="61">
        <f t="shared" si="191"/>
        <v>0</v>
      </c>
      <c r="P123" s="61">
        <f t="shared" si="191"/>
        <v>0</v>
      </c>
      <c r="Q123" s="61">
        <f t="shared" si="191"/>
        <v>0</v>
      </c>
      <c r="R123" s="61">
        <f t="shared" si="191"/>
        <v>0</v>
      </c>
      <c r="S123" s="61">
        <f t="shared" si="191"/>
        <v>0</v>
      </c>
      <c r="T123" s="28">
        <f t="shared" si="191"/>
        <v>0</v>
      </c>
      <c r="U123" s="61">
        <f t="shared" si="191"/>
        <v>0</v>
      </c>
      <c r="V123" s="61">
        <f t="shared" si="191"/>
        <v>0</v>
      </c>
      <c r="W123" s="61">
        <f t="shared" si="191"/>
        <v>0</v>
      </c>
      <c r="X123" s="61">
        <f t="shared" si="191"/>
        <v>0</v>
      </c>
      <c r="Y123" s="61">
        <f t="shared" si="191"/>
        <v>0</v>
      </c>
      <c r="Z123" s="28">
        <f t="shared" si="191"/>
        <v>0</v>
      </c>
      <c r="AA123" s="61">
        <f t="shared" si="191"/>
        <v>0</v>
      </c>
      <c r="AB123" s="61">
        <f t="shared" si="191"/>
        <v>0</v>
      </c>
      <c r="AC123" s="61">
        <f t="shared" si="191"/>
        <v>0</v>
      </c>
      <c r="AD123" s="61">
        <f t="shared" si="191"/>
        <v>0</v>
      </c>
      <c r="AE123" s="61">
        <f t="shared" si="191"/>
        <v>0</v>
      </c>
      <c r="AF123" s="28">
        <f t="shared" si="191"/>
        <v>0</v>
      </c>
      <c r="AG123" s="61">
        <f t="shared" si="191"/>
        <v>0</v>
      </c>
      <c r="AH123" s="61">
        <f t="shared" si="191"/>
        <v>0</v>
      </c>
      <c r="AI123" s="61">
        <f t="shared" si="191"/>
        <v>0</v>
      </c>
      <c r="AJ123" s="61">
        <f t="shared" si="191"/>
        <v>0</v>
      </c>
      <c r="AK123" s="61">
        <f t="shared" si="191"/>
        <v>0</v>
      </c>
      <c r="AL123" s="28">
        <f t="shared" si="191"/>
        <v>0</v>
      </c>
      <c r="AM123" s="61">
        <f t="shared" si="191"/>
        <v>0</v>
      </c>
      <c r="AN123" s="61">
        <f t="shared" si="191"/>
        <v>0</v>
      </c>
      <c r="AO123" s="61">
        <f t="shared" si="191"/>
        <v>0</v>
      </c>
      <c r="AP123" s="61">
        <f t="shared" si="191"/>
        <v>0</v>
      </c>
      <c r="AQ123" s="61">
        <f t="shared" si="191"/>
        <v>0</v>
      </c>
      <c r="AR123" s="28">
        <f t="shared" si="191"/>
        <v>0</v>
      </c>
      <c r="AS123" s="61">
        <f t="shared" si="191"/>
        <v>0</v>
      </c>
      <c r="AT123" s="61">
        <f t="shared" si="191"/>
        <v>0</v>
      </c>
      <c r="AU123" s="61">
        <f t="shared" si="191"/>
        <v>0</v>
      </c>
      <c r="AV123" s="61">
        <f t="shared" si="191"/>
        <v>0</v>
      </c>
      <c r="AW123" s="61">
        <f t="shared" si="191"/>
        <v>0</v>
      </c>
      <c r="AX123" s="28">
        <f t="shared" si="191"/>
        <v>0</v>
      </c>
      <c r="AY123" s="61">
        <f t="shared" si="191"/>
        <v>0</v>
      </c>
      <c r="AZ123" s="61">
        <f t="shared" si="191"/>
        <v>0</v>
      </c>
      <c r="BA123" s="61">
        <f t="shared" si="191"/>
        <v>0</v>
      </c>
      <c r="BB123" s="61">
        <f t="shared" si="191"/>
        <v>0</v>
      </c>
      <c r="BC123" s="61">
        <f t="shared" si="191"/>
        <v>0</v>
      </c>
      <c r="BD123" s="28">
        <f t="shared" si="191"/>
        <v>0</v>
      </c>
      <c r="BE123" s="61">
        <f t="shared" si="191"/>
        <v>0</v>
      </c>
      <c r="BF123" s="61">
        <f t="shared" si="191"/>
        <v>0</v>
      </c>
      <c r="BG123" s="61">
        <f t="shared" si="191"/>
        <v>0</v>
      </c>
      <c r="BH123" s="61">
        <f t="shared" si="191"/>
        <v>0</v>
      </c>
      <c r="BI123" s="61">
        <f t="shared" si="191"/>
        <v>0</v>
      </c>
      <c r="BJ123" s="28">
        <f t="shared" si="191"/>
        <v>0</v>
      </c>
      <c r="BK123" s="61">
        <f t="shared" si="191"/>
        <v>0</v>
      </c>
      <c r="BL123" s="61">
        <f t="shared" si="191"/>
        <v>0</v>
      </c>
      <c r="BM123" s="61">
        <f t="shared" si="191"/>
        <v>0</v>
      </c>
      <c r="BN123" s="61">
        <f t="shared" si="191"/>
        <v>0</v>
      </c>
      <c r="BO123" s="61">
        <f t="shared" si="191"/>
        <v>0</v>
      </c>
      <c r="BP123" s="28">
        <f t="shared" si="191"/>
        <v>0</v>
      </c>
      <c r="BQ123" s="61">
        <f t="shared" si="191"/>
        <v>0</v>
      </c>
      <c r="BR123" s="61">
        <f t="shared" si="191"/>
        <v>0</v>
      </c>
      <c r="BS123" s="61">
        <f t="shared" si="191"/>
        <v>0</v>
      </c>
      <c r="BT123" s="61">
        <f t="shared" si="191"/>
        <v>0</v>
      </c>
      <c r="BU123" s="61">
        <f t="shared" si="191"/>
        <v>0</v>
      </c>
      <c r="BV123" s="28">
        <f t="shared" si="191"/>
        <v>0</v>
      </c>
    </row>
    <row r="124" spans="1:74" ht="10.5" hidden="1" customHeight="1" x14ac:dyDescent="0.15">
      <c r="A124" s="33" t="s">
        <v>76</v>
      </c>
      <c r="B124" s="62"/>
      <c r="C124" s="33"/>
      <c r="D124" s="33"/>
      <c r="E124" s="33"/>
      <c r="F124" s="33"/>
      <c r="G124" s="35"/>
      <c r="H124" s="35"/>
      <c r="I124" s="35"/>
      <c r="J124" s="35"/>
      <c r="K124" s="35"/>
      <c r="L124" s="35"/>
      <c r="M124" s="35"/>
      <c r="N124" s="35"/>
      <c r="O124" s="33"/>
      <c r="P124" s="33"/>
      <c r="Q124" s="33"/>
      <c r="R124" s="33"/>
      <c r="S124" s="33"/>
      <c r="T124" s="35"/>
      <c r="U124" s="33"/>
      <c r="V124" s="33"/>
      <c r="W124" s="33"/>
      <c r="X124" s="33"/>
      <c r="Y124" s="33"/>
      <c r="Z124" s="35"/>
      <c r="AA124" s="33"/>
      <c r="AB124" s="33"/>
      <c r="AC124" s="33"/>
      <c r="AD124" s="33"/>
      <c r="AE124" s="33"/>
      <c r="AF124" s="35"/>
      <c r="AG124" s="33"/>
      <c r="AH124" s="33"/>
      <c r="AI124" s="33"/>
      <c r="AJ124" s="33"/>
      <c r="AK124" s="33"/>
      <c r="AL124" s="35"/>
      <c r="AM124" s="33"/>
      <c r="AN124" s="33"/>
      <c r="AO124" s="33"/>
      <c r="AP124" s="33"/>
      <c r="AQ124" s="33"/>
      <c r="AR124" s="35"/>
      <c r="AS124" s="33"/>
      <c r="AT124" s="33"/>
      <c r="AU124" s="33"/>
      <c r="AV124" s="33"/>
      <c r="AW124" s="33"/>
      <c r="AX124" s="35"/>
      <c r="AY124" s="33"/>
      <c r="AZ124" s="33"/>
      <c r="BA124" s="33"/>
      <c r="BB124" s="33"/>
      <c r="BC124" s="33"/>
      <c r="BD124" s="35"/>
      <c r="BE124" s="33"/>
      <c r="BF124" s="33"/>
      <c r="BG124" s="33"/>
      <c r="BH124" s="33"/>
      <c r="BI124" s="33"/>
      <c r="BJ124" s="35"/>
      <c r="BK124" s="33"/>
      <c r="BL124" s="33"/>
      <c r="BM124" s="33"/>
      <c r="BN124" s="33"/>
      <c r="BO124" s="33"/>
      <c r="BP124" s="35"/>
      <c r="BQ124" s="33"/>
      <c r="BR124" s="33"/>
      <c r="BS124" s="33"/>
      <c r="BT124" s="33"/>
      <c r="BU124" s="33"/>
      <c r="BV124" s="35"/>
    </row>
    <row r="125" spans="1:74" ht="10.5" hidden="1" customHeight="1" x14ac:dyDescent="0.15">
      <c r="A125" s="22"/>
      <c r="B125" s="63"/>
      <c r="C125" s="22"/>
      <c r="D125" s="22"/>
      <c r="E125" s="22"/>
      <c r="F125" s="22"/>
      <c r="G125" s="21"/>
      <c r="H125" s="21"/>
      <c r="I125" s="21"/>
      <c r="J125" s="21"/>
      <c r="K125" s="21"/>
      <c r="L125" s="21"/>
      <c r="M125" s="21"/>
      <c r="N125" s="21"/>
      <c r="O125" s="22"/>
      <c r="P125" s="22"/>
      <c r="Q125" s="22"/>
      <c r="R125" s="22"/>
      <c r="S125" s="22"/>
      <c r="T125" s="21"/>
      <c r="U125" s="22"/>
      <c r="V125" s="22"/>
      <c r="W125" s="22"/>
      <c r="X125" s="22"/>
      <c r="Y125" s="22"/>
      <c r="Z125" s="21"/>
      <c r="AA125" s="22"/>
      <c r="AB125" s="22"/>
      <c r="AC125" s="22"/>
      <c r="AD125" s="22"/>
      <c r="AE125" s="22"/>
      <c r="AF125" s="21"/>
      <c r="AG125" s="22"/>
      <c r="AH125" s="22"/>
      <c r="AI125" s="22"/>
      <c r="AJ125" s="22"/>
      <c r="AK125" s="22"/>
      <c r="AL125" s="21"/>
      <c r="AM125" s="22"/>
      <c r="AN125" s="22"/>
      <c r="AO125" s="22"/>
      <c r="AP125" s="22"/>
      <c r="AQ125" s="22"/>
      <c r="AR125" s="21"/>
      <c r="AS125" s="22"/>
      <c r="AT125" s="22"/>
      <c r="AU125" s="22"/>
      <c r="AV125" s="22"/>
      <c r="AW125" s="22"/>
      <c r="AX125" s="21"/>
      <c r="AY125" s="22"/>
      <c r="AZ125" s="22"/>
      <c r="BA125" s="22"/>
      <c r="BB125" s="22"/>
      <c r="BC125" s="22"/>
      <c r="BD125" s="21"/>
      <c r="BE125" s="22"/>
      <c r="BF125" s="22"/>
      <c r="BG125" s="22"/>
      <c r="BH125" s="22"/>
      <c r="BI125" s="22"/>
      <c r="BJ125" s="21"/>
      <c r="BK125" s="22"/>
      <c r="BL125" s="22"/>
      <c r="BM125" s="22"/>
      <c r="BN125" s="22"/>
      <c r="BO125" s="22"/>
      <c r="BP125" s="21"/>
      <c r="BQ125" s="22"/>
      <c r="BR125" s="22"/>
      <c r="BS125" s="22"/>
      <c r="BT125" s="22"/>
      <c r="BU125" s="22"/>
      <c r="BV125" s="21"/>
    </row>
    <row r="126" spans="1:74" ht="10.5" hidden="1" customHeight="1" thickBot="1" x14ac:dyDescent="0.2">
      <c r="A126" s="56" t="s">
        <v>98</v>
      </c>
      <c r="B126" s="57"/>
      <c r="C126" s="58"/>
      <c r="D126" s="58"/>
      <c r="E126" s="58"/>
      <c r="F126" s="58"/>
      <c r="G126" s="59"/>
      <c r="H126" s="59"/>
      <c r="I126" s="59"/>
      <c r="J126" s="59"/>
      <c r="K126" s="59"/>
      <c r="L126" s="59"/>
      <c r="M126" s="59"/>
      <c r="N126" s="59"/>
      <c r="O126" s="60"/>
      <c r="P126" s="60"/>
      <c r="Q126" s="60"/>
      <c r="R126" s="60"/>
      <c r="S126" s="60"/>
      <c r="T126" s="59"/>
      <c r="U126" s="60"/>
      <c r="V126" s="60"/>
      <c r="W126" s="60"/>
      <c r="X126" s="60"/>
      <c r="Y126" s="60"/>
      <c r="Z126" s="59"/>
      <c r="AA126" s="60"/>
      <c r="AB126" s="60"/>
      <c r="AC126" s="60"/>
      <c r="AD126" s="60"/>
      <c r="AE126" s="60"/>
      <c r="AF126" s="59"/>
      <c r="AG126" s="60"/>
      <c r="AH126" s="60"/>
      <c r="AI126" s="60"/>
      <c r="AJ126" s="60"/>
      <c r="AK126" s="60"/>
      <c r="AL126" s="59"/>
      <c r="AM126" s="60"/>
      <c r="AN126" s="60"/>
      <c r="AO126" s="60"/>
      <c r="AP126" s="60"/>
      <c r="AQ126" s="60"/>
      <c r="AR126" s="59"/>
      <c r="AS126" s="60"/>
      <c r="AT126" s="60"/>
      <c r="AU126" s="60"/>
      <c r="AV126" s="60"/>
      <c r="AW126" s="60"/>
      <c r="AX126" s="59"/>
      <c r="AY126" s="60"/>
      <c r="AZ126" s="60"/>
      <c r="BA126" s="60"/>
      <c r="BB126" s="60"/>
      <c r="BC126" s="60"/>
      <c r="BD126" s="59"/>
      <c r="BE126" s="60"/>
      <c r="BF126" s="60"/>
      <c r="BG126" s="60"/>
      <c r="BH126" s="60"/>
      <c r="BI126" s="60"/>
      <c r="BJ126" s="59"/>
      <c r="BK126" s="60"/>
      <c r="BL126" s="60"/>
      <c r="BM126" s="60"/>
      <c r="BN126" s="60"/>
      <c r="BO126" s="60"/>
      <c r="BP126" s="59"/>
      <c r="BQ126" s="60"/>
      <c r="BR126" s="60"/>
      <c r="BS126" s="60"/>
      <c r="BT126" s="60"/>
      <c r="BU126" s="60"/>
      <c r="BV126" s="59"/>
    </row>
    <row r="127" spans="1:74" ht="21" hidden="1" customHeight="1" x14ac:dyDescent="0.15">
      <c r="A127" s="50" t="s">
        <v>89</v>
      </c>
      <c r="B127" s="25"/>
      <c r="C127" s="47"/>
      <c r="D127" s="49"/>
      <c r="E127" s="49"/>
      <c r="F127" s="49"/>
      <c r="G127" s="28">
        <f>T127+Z127+AF127+AL127+AR127+AX127+BD127+BJ127+BP127+BV127</f>
        <v>0</v>
      </c>
      <c r="H127" s="28">
        <f t="shared" ref="H127" si="192">N127+I127</f>
        <v>0</v>
      </c>
      <c r="I127" s="29">
        <f t="shared" ref="I127" si="193">SUM(J127:M127)</f>
        <v>0</v>
      </c>
      <c r="J127" s="29">
        <f t="shared" ref="J127:M127" si="194">O127+U127+AA127+AG127+AM127+AS127+AY127+BE127+BK127+BQ127</f>
        <v>0</v>
      </c>
      <c r="K127" s="29">
        <f t="shared" si="194"/>
        <v>0</v>
      </c>
      <c r="L127" s="29">
        <f t="shared" si="194"/>
        <v>0</v>
      </c>
      <c r="M127" s="29">
        <f t="shared" si="194"/>
        <v>0</v>
      </c>
      <c r="N127" s="29">
        <f t="shared" ref="N127" si="195">S127+Y127+AE127+AK127+AQ127+AW127+BC127+BI127++BO127+BU127</f>
        <v>0</v>
      </c>
      <c r="O127" s="50"/>
      <c r="P127" s="50"/>
      <c r="Q127" s="50"/>
      <c r="R127" s="50"/>
      <c r="S127" s="50"/>
      <c r="T127" s="51">
        <f>SUM(O127:S127)/36</f>
        <v>0</v>
      </c>
      <c r="U127" s="50"/>
      <c r="V127" s="50"/>
      <c r="W127" s="50"/>
      <c r="X127" s="50"/>
      <c r="Y127" s="50"/>
      <c r="Z127" s="51">
        <f>SUM(U127:Y127)/36</f>
        <v>0</v>
      </c>
      <c r="AA127" s="50"/>
      <c r="AB127" s="50"/>
      <c r="AC127" s="50"/>
      <c r="AD127" s="50"/>
      <c r="AE127" s="50"/>
      <c r="AF127" s="51">
        <f>SUM(AA127:AE127)/36</f>
        <v>0</v>
      </c>
      <c r="AG127" s="50"/>
      <c r="AH127" s="50"/>
      <c r="AI127" s="50"/>
      <c r="AJ127" s="50"/>
      <c r="AK127" s="50"/>
      <c r="AL127" s="51">
        <f>SUM(AG127:AK127)/36</f>
        <v>0</v>
      </c>
      <c r="AM127" s="50"/>
      <c r="AN127" s="50"/>
      <c r="AO127" s="50"/>
      <c r="AP127" s="50"/>
      <c r="AQ127" s="50"/>
      <c r="AR127" s="51">
        <f>SUM(AM127:AQ127)/36</f>
        <v>0</v>
      </c>
      <c r="AS127" s="50"/>
      <c r="AT127" s="50"/>
      <c r="AU127" s="50"/>
      <c r="AV127" s="50"/>
      <c r="AW127" s="50"/>
      <c r="AX127" s="51">
        <f>SUM(AS127:AW127)/36</f>
        <v>0</v>
      </c>
      <c r="AY127" s="50"/>
      <c r="AZ127" s="50"/>
      <c r="BA127" s="50"/>
      <c r="BB127" s="50"/>
      <c r="BC127" s="50"/>
      <c r="BD127" s="51">
        <f>SUM(AY127:BC127)/36</f>
        <v>0</v>
      </c>
      <c r="BE127" s="50"/>
      <c r="BF127" s="50"/>
      <c r="BG127" s="50"/>
      <c r="BH127" s="50"/>
      <c r="BI127" s="50"/>
      <c r="BJ127" s="51">
        <f>SUM(BE127:BI127)/36</f>
        <v>0</v>
      </c>
      <c r="BK127" s="50"/>
      <c r="BL127" s="50"/>
      <c r="BM127" s="50"/>
      <c r="BN127" s="50"/>
      <c r="BO127" s="50"/>
      <c r="BP127" s="51">
        <f>SUM(BK127:BO127)/36</f>
        <v>0</v>
      </c>
      <c r="BQ127" s="50"/>
      <c r="BR127" s="50"/>
      <c r="BS127" s="50"/>
      <c r="BT127" s="50"/>
      <c r="BU127" s="50"/>
      <c r="BV127" s="51">
        <f>SUM(BQ127:BU127)/36</f>
        <v>0</v>
      </c>
    </row>
    <row r="128" spans="1:74" ht="21" hidden="1" customHeight="1" x14ac:dyDescent="0.15">
      <c r="A128" s="30" t="s">
        <v>90</v>
      </c>
      <c r="B128" s="31"/>
      <c r="C128" s="61">
        <f t="shared" ref="C128:BV128" si="196">C127</f>
        <v>0</v>
      </c>
      <c r="D128" s="61">
        <f t="shared" si="196"/>
        <v>0</v>
      </c>
      <c r="E128" s="61">
        <f t="shared" si="196"/>
        <v>0</v>
      </c>
      <c r="F128" s="61">
        <f t="shared" si="196"/>
        <v>0</v>
      </c>
      <c r="G128" s="28">
        <f t="shared" si="196"/>
        <v>0</v>
      </c>
      <c r="H128" s="28">
        <f t="shared" si="196"/>
        <v>0</v>
      </c>
      <c r="I128" s="28">
        <f t="shared" si="196"/>
        <v>0</v>
      </c>
      <c r="J128" s="28">
        <f t="shared" si="196"/>
        <v>0</v>
      </c>
      <c r="K128" s="28">
        <f t="shared" si="196"/>
        <v>0</v>
      </c>
      <c r="L128" s="28">
        <f t="shared" si="196"/>
        <v>0</v>
      </c>
      <c r="M128" s="28">
        <f t="shared" si="196"/>
        <v>0</v>
      </c>
      <c r="N128" s="28">
        <f t="shared" si="196"/>
        <v>0</v>
      </c>
      <c r="O128" s="61">
        <f t="shared" si="196"/>
        <v>0</v>
      </c>
      <c r="P128" s="61">
        <f t="shared" si="196"/>
        <v>0</v>
      </c>
      <c r="Q128" s="61">
        <f t="shared" si="196"/>
        <v>0</v>
      </c>
      <c r="R128" s="61">
        <f t="shared" si="196"/>
        <v>0</v>
      </c>
      <c r="S128" s="61">
        <f t="shared" si="196"/>
        <v>0</v>
      </c>
      <c r="T128" s="28">
        <f t="shared" si="196"/>
        <v>0</v>
      </c>
      <c r="U128" s="61">
        <f t="shared" si="196"/>
        <v>0</v>
      </c>
      <c r="V128" s="61">
        <f t="shared" si="196"/>
        <v>0</v>
      </c>
      <c r="W128" s="61">
        <f t="shared" si="196"/>
        <v>0</v>
      </c>
      <c r="X128" s="61">
        <f t="shared" si="196"/>
        <v>0</v>
      </c>
      <c r="Y128" s="61">
        <f t="shared" si="196"/>
        <v>0</v>
      </c>
      <c r="Z128" s="28">
        <f t="shared" si="196"/>
        <v>0</v>
      </c>
      <c r="AA128" s="61">
        <f t="shared" si="196"/>
        <v>0</v>
      </c>
      <c r="AB128" s="61">
        <f t="shared" si="196"/>
        <v>0</v>
      </c>
      <c r="AC128" s="61">
        <f t="shared" si="196"/>
        <v>0</v>
      </c>
      <c r="AD128" s="61">
        <f t="shared" si="196"/>
        <v>0</v>
      </c>
      <c r="AE128" s="61">
        <f t="shared" si="196"/>
        <v>0</v>
      </c>
      <c r="AF128" s="28">
        <f t="shared" si="196"/>
        <v>0</v>
      </c>
      <c r="AG128" s="61">
        <f t="shared" si="196"/>
        <v>0</v>
      </c>
      <c r="AH128" s="61">
        <f t="shared" si="196"/>
        <v>0</v>
      </c>
      <c r="AI128" s="61">
        <f t="shared" si="196"/>
        <v>0</v>
      </c>
      <c r="AJ128" s="61">
        <f t="shared" si="196"/>
        <v>0</v>
      </c>
      <c r="AK128" s="61">
        <f t="shared" si="196"/>
        <v>0</v>
      </c>
      <c r="AL128" s="28">
        <f t="shared" si="196"/>
        <v>0</v>
      </c>
      <c r="AM128" s="61">
        <f t="shared" si="196"/>
        <v>0</v>
      </c>
      <c r="AN128" s="61">
        <f t="shared" si="196"/>
        <v>0</v>
      </c>
      <c r="AO128" s="61">
        <f t="shared" si="196"/>
        <v>0</v>
      </c>
      <c r="AP128" s="61">
        <f t="shared" si="196"/>
        <v>0</v>
      </c>
      <c r="AQ128" s="61">
        <f t="shared" si="196"/>
        <v>0</v>
      </c>
      <c r="AR128" s="28">
        <f t="shared" si="196"/>
        <v>0</v>
      </c>
      <c r="AS128" s="61">
        <f t="shared" si="196"/>
        <v>0</v>
      </c>
      <c r="AT128" s="61">
        <f t="shared" si="196"/>
        <v>0</v>
      </c>
      <c r="AU128" s="61">
        <f t="shared" si="196"/>
        <v>0</v>
      </c>
      <c r="AV128" s="61">
        <f t="shared" si="196"/>
        <v>0</v>
      </c>
      <c r="AW128" s="61">
        <f t="shared" si="196"/>
        <v>0</v>
      </c>
      <c r="AX128" s="28">
        <f t="shared" si="196"/>
        <v>0</v>
      </c>
      <c r="AY128" s="61">
        <f t="shared" si="196"/>
        <v>0</v>
      </c>
      <c r="AZ128" s="61">
        <f t="shared" si="196"/>
        <v>0</v>
      </c>
      <c r="BA128" s="61">
        <f t="shared" si="196"/>
        <v>0</v>
      </c>
      <c r="BB128" s="61">
        <f t="shared" si="196"/>
        <v>0</v>
      </c>
      <c r="BC128" s="61">
        <f t="shared" si="196"/>
        <v>0</v>
      </c>
      <c r="BD128" s="28">
        <f t="shared" si="196"/>
        <v>0</v>
      </c>
      <c r="BE128" s="61">
        <f t="shared" si="196"/>
        <v>0</v>
      </c>
      <c r="BF128" s="61">
        <f t="shared" si="196"/>
        <v>0</v>
      </c>
      <c r="BG128" s="61">
        <f t="shared" si="196"/>
        <v>0</v>
      </c>
      <c r="BH128" s="61">
        <f t="shared" si="196"/>
        <v>0</v>
      </c>
      <c r="BI128" s="61">
        <f t="shared" si="196"/>
        <v>0</v>
      </c>
      <c r="BJ128" s="28">
        <f t="shared" si="196"/>
        <v>0</v>
      </c>
      <c r="BK128" s="61">
        <f t="shared" si="196"/>
        <v>0</v>
      </c>
      <c r="BL128" s="61">
        <f t="shared" si="196"/>
        <v>0</v>
      </c>
      <c r="BM128" s="61">
        <f t="shared" si="196"/>
        <v>0</v>
      </c>
      <c r="BN128" s="61">
        <f t="shared" si="196"/>
        <v>0</v>
      </c>
      <c r="BO128" s="61">
        <f t="shared" si="196"/>
        <v>0</v>
      </c>
      <c r="BP128" s="28">
        <f t="shared" si="196"/>
        <v>0</v>
      </c>
      <c r="BQ128" s="61">
        <f t="shared" si="196"/>
        <v>0</v>
      </c>
      <c r="BR128" s="61">
        <f t="shared" si="196"/>
        <v>0</v>
      </c>
      <c r="BS128" s="61">
        <f t="shared" si="196"/>
        <v>0</v>
      </c>
      <c r="BT128" s="61">
        <f t="shared" si="196"/>
        <v>0</v>
      </c>
      <c r="BU128" s="61">
        <f t="shared" si="196"/>
        <v>0</v>
      </c>
      <c r="BV128" s="28">
        <f t="shared" si="196"/>
        <v>0</v>
      </c>
    </row>
    <row r="129" spans="1:76" ht="10.5" hidden="1" customHeight="1" x14ac:dyDescent="0.15">
      <c r="A129" s="33" t="s">
        <v>76</v>
      </c>
      <c r="B129" s="62"/>
      <c r="C129" s="33"/>
      <c r="D129" s="33"/>
      <c r="E129" s="33"/>
      <c r="F129" s="33"/>
      <c r="G129" s="35"/>
      <c r="H129" s="35"/>
      <c r="I129" s="35"/>
      <c r="J129" s="35"/>
      <c r="K129" s="35"/>
      <c r="L129" s="35"/>
      <c r="M129" s="35"/>
      <c r="N129" s="35"/>
      <c r="O129" s="33"/>
      <c r="P129" s="33"/>
      <c r="Q129" s="33"/>
      <c r="R129" s="33"/>
      <c r="S129" s="33"/>
      <c r="T129" s="35"/>
      <c r="U129" s="33"/>
      <c r="V129" s="33"/>
      <c r="W129" s="33"/>
      <c r="X129" s="33"/>
      <c r="Y129" s="33"/>
      <c r="Z129" s="35"/>
      <c r="AA129" s="33"/>
      <c r="AB129" s="33"/>
      <c r="AC129" s="33"/>
      <c r="AD129" s="33"/>
      <c r="AE129" s="33"/>
      <c r="AF129" s="35"/>
      <c r="AG129" s="33"/>
      <c r="AH129" s="33"/>
      <c r="AI129" s="33"/>
      <c r="AJ129" s="33"/>
      <c r="AK129" s="33"/>
      <c r="AL129" s="35"/>
      <c r="AM129" s="33"/>
      <c r="AN129" s="33"/>
      <c r="AO129" s="33"/>
      <c r="AP129" s="33"/>
      <c r="AQ129" s="33"/>
      <c r="AR129" s="35"/>
      <c r="AS129" s="33"/>
      <c r="AT129" s="33"/>
      <c r="AU129" s="33"/>
      <c r="AV129" s="33"/>
      <c r="AW129" s="33"/>
      <c r="AX129" s="35"/>
      <c r="AY129" s="33"/>
      <c r="AZ129" s="33"/>
      <c r="BA129" s="33"/>
      <c r="BB129" s="33"/>
      <c r="BC129" s="33"/>
      <c r="BD129" s="35"/>
      <c r="BE129" s="33"/>
      <c r="BF129" s="33"/>
      <c r="BG129" s="33"/>
      <c r="BH129" s="33"/>
      <c r="BI129" s="33"/>
      <c r="BJ129" s="35"/>
      <c r="BK129" s="33"/>
      <c r="BL129" s="33"/>
      <c r="BM129" s="33"/>
      <c r="BN129" s="33"/>
      <c r="BO129" s="33"/>
      <c r="BP129" s="35"/>
      <c r="BQ129" s="33"/>
      <c r="BR129" s="33"/>
      <c r="BS129" s="33"/>
      <c r="BT129" s="33"/>
      <c r="BU129" s="33"/>
      <c r="BV129" s="35"/>
    </row>
    <row r="130" spans="1:76" ht="10.5" hidden="1" customHeight="1" x14ac:dyDescent="0.15">
      <c r="A130" s="22"/>
      <c r="B130" s="63"/>
      <c r="C130" s="22"/>
      <c r="D130" s="22"/>
      <c r="E130" s="22"/>
      <c r="F130" s="22"/>
      <c r="G130" s="21"/>
      <c r="H130" s="21"/>
      <c r="I130" s="21"/>
      <c r="J130" s="21"/>
      <c r="K130" s="21"/>
      <c r="L130" s="21"/>
      <c r="M130" s="21"/>
      <c r="N130" s="21"/>
      <c r="O130" s="22"/>
      <c r="P130" s="22"/>
      <c r="Q130" s="22"/>
      <c r="R130" s="22"/>
      <c r="S130" s="22"/>
      <c r="T130" s="21"/>
      <c r="U130" s="22"/>
      <c r="V130" s="22"/>
      <c r="W130" s="22"/>
      <c r="X130" s="22"/>
      <c r="Y130" s="22"/>
      <c r="Z130" s="21"/>
      <c r="AA130" s="22"/>
      <c r="AB130" s="22"/>
      <c r="AC130" s="22"/>
      <c r="AD130" s="22"/>
      <c r="AE130" s="22"/>
      <c r="AF130" s="21"/>
      <c r="AG130" s="22"/>
      <c r="AH130" s="22"/>
      <c r="AI130" s="22"/>
      <c r="AJ130" s="22"/>
      <c r="AK130" s="22"/>
      <c r="AL130" s="21"/>
      <c r="AM130" s="22"/>
      <c r="AN130" s="22"/>
      <c r="AO130" s="22"/>
      <c r="AP130" s="22"/>
      <c r="AQ130" s="22"/>
      <c r="AR130" s="21"/>
      <c r="AS130" s="22"/>
      <c r="AT130" s="22"/>
      <c r="AU130" s="22"/>
      <c r="AV130" s="22"/>
      <c r="AW130" s="22"/>
      <c r="AX130" s="21"/>
      <c r="AY130" s="22"/>
      <c r="AZ130" s="22"/>
      <c r="BA130" s="22"/>
      <c r="BB130" s="22"/>
      <c r="BC130" s="22"/>
      <c r="BD130" s="21"/>
      <c r="BE130" s="22"/>
      <c r="BF130" s="22"/>
      <c r="BG130" s="22"/>
      <c r="BH130" s="22"/>
      <c r="BI130" s="22"/>
      <c r="BJ130" s="21"/>
      <c r="BK130" s="22"/>
      <c r="BL130" s="22"/>
      <c r="BM130" s="22"/>
      <c r="BN130" s="22"/>
      <c r="BO130" s="22"/>
      <c r="BP130" s="21"/>
      <c r="BQ130" s="22"/>
      <c r="BR130" s="22"/>
      <c r="BS130" s="22"/>
      <c r="BT130" s="22"/>
      <c r="BU130" s="22"/>
      <c r="BV130" s="21"/>
    </row>
    <row r="131" spans="1:76" ht="10.5" hidden="1" customHeight="1" thickBot="1" x14ac:dyDescent="0.2">
      <c r="A131" s="56" t="s">
        <v>99</v>
      </c>
      <c r="B131" s="57"/>
      <c r="C131" s="58"/>
      <c r="D131" s="58"/>
      <c r="E131" s="58"/>
      <c r="F131" s="58"/>
      <c r="G131" s="59"/>
      <c r="H131" s="59"/>
      <c r="I131" s="59"/>
      <c r="J131" s="59"/>
      <c r="K131" s="59"/>
      <c r="L131" s="59"/>
      <c r="M131" s="59"/>
      <c r="N131" s="59"/>
      <c r="O131" s="60"/>
      <c r="P131" s="60"/>
      <c r="Q131" s="60"/>
      <c r="R131" s="60"/>
      <c r="S131" s="60"/>
      <c r="T131" s="59"/>
      <c r="U131" s="60"/>
      <c r="V131" s="60"/>
      <c r="W131" s="60"/>
      <c r="X131" s="60"/>
      <c r="Y131" s="60"/>
      <c r="Z131" s="59"/>
      <c r="AA131" s="60"/>
      <c r="AB131" s="60"/>
      <c r="AC131" s="60"/>
      <c r="AD131" s="60"/>
      <c r="AE131" s="60"/>
      <c r="AF131" s="59"/>
      <c r="AG131" s="60"/>
      <c r="AH131" s="60"/>
      <c r="AI131" s="60"/>
      <c r="AJ131" s="60"/>
      <c r="AK131" s="60"/>
      <c r="AL131" s="59"/>
      <c r="AM131" s="60"/>
      <c r="AN131" s="60"/>
      <c r="AO131" s="60"/>
      <c r="AP131" s="60"/>
      <c r="AQ131" s="60"/>
      <c r="AR131" s="59"/>
      <c r="AS131" s="60"/>
      <c r="AT131" s="60"/>
      <c r="AU131" s="60"/>
      <c r="AV131" s="60"/>
      <c r="AW131" s="60"/>
      <c r="AX131" s="59"/>
      <c r="AY131" s="60"/>
      <c r="AZ131" s="60"/>
      <c r="BA131" s="60"/>
      <c r="BB131" s="60"/>
      <c r="BC131" s="60"/>
      <c r="BD131" s="59"/>
      <c r="BE131" s="60"/>
      <c r="BF131" s="60"/>
      <c r="BG131" s="60"/>
      <c r="BH131" s="60"/>
      <c r="BI131" s="60"/>
      <c r="BJ131" s="59"/>
      <c r="BK131" s="60"/>
      <c r="BL131" s="60"/>
      <c r="BM131" s="60"/>
      <c r="BN131" s="60"/>
      <c r="BO131" s="60"/>
      <c r="BP131" s="59"/>
      <c r="BQ131" s="60"/>
      <c r="BR131" s="60"/>
      <c r="BS131" s="60"/>
      <c r="BT131" s="60"/>
      <c r="BU131" s="60"/>
      <c r="BV131" s="59"/>
    </row>
    <row r="132" spans="1:76" ht="21" hidden="1" customHeight="1" x14ac:dyDescent="0.15">
      <c r="A132" s="50" t="s">
        <v>89</v>
      </c>
      <c r="B132" s="25"/>
      <c r="C132" s="47"/>
      <c r="D132" s="49"/>
      <c r="E132" s="49"/>
      <c r="F132" s="49"/>
      <c r="G132" s="28">
        <f>T132+Z132+AF132+AL132+AR132+AX132+BD132+BJ132+BP132+BV132</f>
        <v>0</v>
      </c>
      <c r="H132" s="28">
        <f t="shared" ref="H132" si="197">N132+I132</f>
        <v>0</v>
      </c>
      <c r="I132" s="29">
        <f t="shared" ref="I132" si="198">SUM(J132:M132)</f>
        <v>0</v>
      </c>
      <c r="J132" s="29">
        <f t="shared" ref="J132:M132" si="199">O132+U132+AA132+AG132+AM132+AS132+AY132+BE132+BK132+BQ132</f>
        <v>0</v>
      </c>
      <c r="K132" s="29">
        <f t="shared" si="199"/>
        <v>0</v>
      </c>
      <c r="L132" s="29">
        <f t="shared" si="199"/>
        <v>0</v>
      </c>
      <c r="M132" s="29">
        <f t="shared" si="199"/>
        <v>0</v>
      </c>
      <c r="N132" s="29">
        <f t="shared" ref="N132" si="200">S132+Y132+AE132+AK132+AQ132+AW132+BC132+BI132++BO132+BU132</f>
        <v>0</v>
      </c>
      <c r="O132" s="50"/>
      <c r="P132" s="50"/>
      <c r="Q132" s="50"/>
      <c r="R132" s="50"/>
      <c r="S132" s="50"/>
      <c r="T132" s="51">
        <f>SUM(O132:S132)/36</f>
        <v>0</v>
      </c>
      <c r="U132" s="50"/>
      <c r="V132" s="50"/>
      <c r="W132" s="50"/>
      <c r="X132" s="50"/>
      <c r="Y132" s="50"/>
      <c r="Z132" s="51">
        <f>SUM(U132:Y132)/36</f>
        <v>0</v>
      </c>
      <c r="AA132" s="50"/>
      <c r="AB132" s="50"/>
      <c r="AC132" s="50"/>
      <c r="AD132" s="50"/>
      <c r="AE132" s="50"/>
      <c r="AF132" s="51">
        <f>SUM(AA132:AE132)/36</f>
        <v>0</v>
      </c>
      <c r="AG132" s="50"/>
      <c r="AH132" s="50"/>
      <c r="AI132" s="50"/>
      <c r="AJ132" s="50"/>
      <c r="AK132" s="50"/>
      <c r="AL132" s="51">
        <f>SUM(AG132:AK132)/36</f>
        <v>0</v>
      </c>
      <c r="AM132" s="50"/>
      <c r="AN132" s="50"/>
      <c r="AO132" s="50"/>
      <c r="AP132" s="50"/>
      <c r="AQ132" s="50"/>
      <c r="AR132" s="51">
        <f>SUM(AM132:AQ132)/36</f>
        <v>0</v>
      </c>
      <c r="AS132" s="50"/>
      <c r="AT132" s="50"/>
      <c r="AU132" s="50"/>
      <c r="AV132" s="50"/>
      <c r="AW132" s="50"/>
      <c r="AX132" s="51">
        <f>SUM(AS132:AW132)/36</f>
        <v>0</v>
      </c>
      <c r="AY132" s="50"/>
      <c r="AZ132" s="50"/>
      <c r="BA132" s="50"/>
      <c r="BB132" s="50"/>
      <c r="BC132" s="50"/>
      <c r="BD132" s="51">
        <f>SUM(AY132:BC132)/36</f>
        <v>0</v>
      </c>
      <c r="BE132" s="50"/>
      <c r="BF132" s="50"/>
      <c r="BG132" s="50"/>
      <c r="BH132" s="50"/>
      <c r="BI132" s="50"/>
      <c r="BJ132" s="51">
        <f>SUM(BE132:BI132)/36</f>
        <v>0</v>
      </c>
      <c r="BK132" s="50"/>
      <c r="BL132" s="50"/>
      <c r="BM132" s="50"/>
      <c r="BN132" s="50"/>
      <c r="BO132" s="50"/>
      <c r="BP132" s="51">
        <f>SUM(BK132:BO132)/36</f>
        <v>0</v>
      </c>
      <c r="BQ132" s="50"/>
      <c r="BR132" s="50"/>
      <c r="BS132" s="50"/>
      <c r="BT132" s="50"/>
      <c r="BU132" s="50"/>
      <c r="BV132" s="51">
        <f>SUM(BQ132:BU132)/36</f>
        <v>0</v>
      </c>
    </row>
    <row r="133" spans="1:76" ht="21" hidden="1" customHeight="1" x14ac:dyDescent="0.15">
      <c r="A133" s="30" t="s">
        <v>90</v>
      </c>
      <c r="B133" s="31"/>
      <c r="C133" s="61">
        <f t="shared" ref="C133:BT133" si="201">C132</f>
        <v>0</v>
      </c>
      <c r="D133" s="61">
        <f t="shared" si="201"/>
        <v>0</v>
      </c>
      <c r="E133" s="61">
        <f t="shared" si="201"/>
        <v>0</v>
      </c>
      <c r="F133" s="61">
        <f t="shared" si="201"/>
        <v>0</v>
      </c>
      <c r="G133" s="28">
        <f t="shared" si="201"/>
        <v>0</v>
      </c>
      <c r="H133" s="28">
        <f t="shared" si="201"/>
        <v>0</v>
      </c>
      <c r="I133" s="28">
        <f t="shared" si="201"/>
        <v>0</v>
      </c>
      <c r="J133" s="28">
        <f t="shared" si="201"/>
        <v>0</v>
      </c>
      <c r="K133" s="28">
        <f t="shared" si="201"/>
        <v>0</v>
      </c>
      <c r="L133" s="28">
        <f t="shared" si="201"/>
        <v>0</v>
      </c>
      <c r="M133" s="28">
        <f t="shared" si="201"/>
        <v>0</v>
      </c>
      <c r="N133" s="28">
        <f t="shared" si="201"/>
        <v>0</v>
      </c>
      <c r="O133" s="61">
        <f t="shared" si="201"/>
        <v>0</v>
      </c>
      <c r="P133" s="61">
        <f t="shared" si="201"/>
        <v>0</v>
      </c>
      <c r="Q133" s="61">
        <f t="shared" si="201"/>
        <v>0</v>
      </c>
      <c r="R133" s="61">
        <f t="shared" si="201"/>
        <v>0</v>
      </c>
      <c r="S133" s="61">
        <f t="shared" si="201"/>
        <v>0</v>
      </c>
      <c r="T133" s="28">
        <f t="shared" si="201"/>
        <v>0</v>
      </c>
      <c r="U133" s="61">
        <f t="shared" si="201"/>
        <v>0</v>
      </c>
      <c r="V133" s="61">
        <f t="shared" si="201"/>
        <v>0</v>
      </c>
      <c r="W133" s="61">
        <f t="shared" si="201"/>
        <v>0</v>
      </c>
      <c r="X133" s="61">
        <f t="shared" si="201"/>
        <v>0</v>
      </c>
      <c r="Y133" s="61">
        <f t="shared" si="201"/>
        <v>0</v>
      </c>
      <c r="Z133" s="28">
        <f t="shared" si="201"/>
        <v>0</v>
      </c>
      <c r="AA133" s="61">
        <f t="shared" si="201"/>
        <v>0</v>
      </c>
      <c r="AB133" s="61">
        <f t="shared" si="201"/>
        <v>0</v>
      </c>
      <c r="AC133" s="61">
        <f t="shared" si="201"/>
        <v>0</v>
      </c>
      <c r="AD133" s="61">
        <f t="shared" si="201"/>
        <v>0</v>
      </c>
      <c r="AE133" s="61">
        <f t="shared" si="201"/>
        <v>0</v>
      </c>
      <c r="AF133" s="28">
        <f t="shared" si="201"/>
        <v>0</v>
      </c>
      <c r="AG133" s="61">
        <f t="shared" si="201"/>
        <v>0</v>
      </c>
      <c r="AH133" s="61">
        <f t="shared" si="201"/>
        <v>0</v>
      </c>
      <c r="AI133" s="61">
        <f t="shared" si="201"/>
        <v>0</v>
      </c>
      <c r="AJ133" s="61">
        <f t="shared" si="201"/>
        <v>0</v>
      </c>
      <c r="AK133" s="61">
        <f t="shared" si="201"/>
        <v>0</v>
      </c>
      <c r="AL133" s="28">
        <f t="shared" si="201"/>
        <v>0</v>
      </c>
      <c r="AM133" s="61">
        <f t="shared" si="201"/>
        <v>0</v>
      </c>
      <c r="AN133" s="61">
        <f t="shared" si="201"/>
        <v>0</v>
      </c>
      <c r="AO133" s="61">
        <f t="shared" si="201"/>
        <v>0</v>
      </c>
      <c r="AP133" s="61">
        <f t="shared" si="201"/>
        <v>0</v>
      </c>
      <c r="AQ133" s="61">
        <f t="shared" si="201"/>
        <v>0</v>
      </c>
      <c r="AR133" s="28">
        <f t="shared" si="201"/>
        <v>0</v>
      </c>
      <c r="AS133" s="61">
        <f t="shared" si="201"/>
        <v>0</v>
      </c>
      <c r="AT133" s="61">
        <f t="shared" si="201"/>
        <v>0</v>
      </c>
      <c r="AU133" s="61">
        <f t="shared" si="201"/>
        <v>0</v>
      </c>
      <c r="AV133" s="61">
        <f t="shared" si="201"/>
        <v>0</v>
      </c>
      <c r="AW133" s="61">
        <f t="shared" si="201"/>
        <v>0</v>
      </c>
      <c r="AX133" s="28">
        <f t="shared" si="201"/>
        <v>0</v>
      </c>
      <c r="AY133" s="61">
        <f t="shared" si="201"/>
        <v>0</v>
      </c>
      <c r="AZ133" s="61">
        <f t="shared" si="201"/>
        <v>0</v>
      </c>
      <c r="BA133" s="61">
        <f t="shared" si="201"/>
        <v>0</v>
      </c>
      <c r="BB133" s="61">
        <f t="shared" si="201"/>
        <v>0</v>
      </c>
      <c r="BC133" s="61">
        <f t="shared" si="201"/>
        <v>0</v>
      </c>
      <c r="BD133" s="28">
        <f t="shared" si="201"/>
        <v>0</v>
      </c>
      <c r="BE133" s="61">
        <f t="shared" si="201"/>
        <v>0</v>
      </c>
      <c r="BF133" s="61">
        <f t="shared" si="201"/>
        <v>0</v>
      </c>
      <c r="BG133" s="61">
        <f t="shared" si="201"/>
        <v>0</v>
      </c>
      <c r="BH133" s="61">
        <f t="shared" si="201"/>
        <v>0</v>
      </c>
      <c r="BI133" s="61">
        <f t="shared" si="201"/>
        <v>0</v>
      </c>
      <c r="BJ133" s="28">
        <f t="shared" si="201"/>
        <v>0</v>
      </c>
      <c r="BK133" s="61">
        <f t="shared" si="201"/>
        <v>0</v>
      </c>
      <c r="BL133" s="61">
        <f t="shared" si="201"/>
        <v>0</v>
      </c>
      <c r="BM133" s="61">
        <f t="shared" si="201"/>
        <v>0</v>
      </c>
      <c r="BN133" s="61">
        <f t="shared" si="201"/>
        <v>0</v>
      </c>
      <c r="BO133" s="61">
        <f t="shared" si="201"/>
        <v>0</v>
      </c>
      <c r="BP133" s="28">
        <f t="shared" si="201"/>
        <v>0</v>
      </c>
      <c r="BQ133" s="61">
        <f t="shared" si="201"/>
        <v>0</v>
      </c>
      <c r="BR133" s="61">
        <f t="shared" si="201"/>
        <v>0</v>
      </c>
      <c r="BS133" s="61">
        <f t="shared" si="201"/>
        <v>0</v>
      </c>
      <c r="BT133" s="61">
        <f t="shared" si="201"/>
        <v>0</v>
      </c>
      <c r="BU133" s="61">
        <f>BU132</f>
        <v>0</v>
      </c>
      <c r="BV133" s="28">
        <f>BV132</f>
        <v>0</v>
      </c>
    </row>
    <row r="134" spans="1:76" ht="10.5" hidden="1" customHeight="1" x14ac:dyDescent="0.15">
      <c r="A134" s="22"/>
      <c r="B134" s="63"/>
      <c r="C134" s="22"/>
      <c r="D134" s="22"/>
      <c r="E134" s="22"/>
      <c r="F134" s="22"/>
      <c r="G134" s="21"/>
      <c r="H134" s="21"/>
      <c r="I134" s="21"/>
      <c r="J134" s="21"/>
      <c r="K134" s="21"/>
      <c r="L134" s="21"/>
      <c r="M134" s="21"/>
      <c r="N134" s="21"/>
      <c r="O134" s="22"/>
      <c r="P134" s="22"/>
      <c r="Q134" s="22"/>
      <c r="R134" s="22"/>
      <c r="S134" s="22"/>
      <c r="T134" s="21"/>
      <c r="U134" s="22"/>
      <c r="V134" s="22"/>
      <c r="W134" s="22"/>
      <c r="X134" s="22"/>
      <c r="Y134" s="22"/>
      <c r="Z134" s="21"/>
      <c r="AA134" s="22"/>
      <c r="AB134" s="22"/>
      <c r="AC134" s="22"/>
      <c r="AD134" s="22"/>
      <c r="AE134" s="22"/>
      <c r="AF134" s="21"/>
      <c r="AG134" s="22"/>
      <c r="AH134" s="22"/>
      <c r="AI134" s="22"/>
      <c r="AJ134" s="22"/>
      <c r="AK134" s="22"/>
      <c r="AL134" s="21"/>
      <c r="AM134" s="22"/>
      <c r="AN134" s="22"/>
      <c r="AO134" s="22"/>
      <c r="AP134" s="22"/>
      <c r="AQ134" s="22"/>
      <c r="AR134" s="21"/>
      <c r="AS134" s="22"/>
      <c r="AT134" s="22"/>
      <c r="AU134" s="22"/>
      <c r="AV134" s="22"/>
      <c r="AW134" s="22"/>
      <c r="AX134" s="21"/>
      <c r="AY134" s="22"/>
      <c r="AZ134" s="22"/>
      <c r="BA134" s="22"/>
      <c r="BB134" s="22"/>
      <c r="BC134" s="22"/>
      <c r="BD134" s="21"/>
      <c r="BE134" s="22"/>
      <c r="BF134" s="22"/>
      <c r="BG134" s="22"/>
      <c r="BH134" s="22"/>
      <c r="BI134" s="22"/>
      <c r="BJ134" s="21"/>
      <c r="BK134" s="22"/>
      <c r="BL134" s="22"/>
      <c r="BM134" s="22"/>
      <c r="BN134" s="22"/>
      <c r="BO134" s="22"/>
      <c r="BP134" s="21"/>
      <c r="BQ134" s="22"/>
      <c r="BR134" s="22"/>
      <c r="BS134" s="22"/>
      <c r="BT134" s="22"/>
      <c r="BU134" s="22"/>
      <c r="BV134" s="21"/>
    </row>
    <row r="135" spans="1:76" ht="10.5" hidden="1" customHeight="1" thickBot="1" x14ac:dyDescent="0.2">
      <c r="A135" s="56" t="s">
        <v>100</v>
      </c>
      <c r="B135" s="57"/>
      <c r="C135" s="58"/>
      <c r="D135" s="58"/>
      <c r="E135" s="58"/>
      <c r="F135" s="58"/>
      <c r="G135" s="59"/>
      <c r="H135" s="59"/>
      <c r="I135" s="59"/>
      <c r="J135" s="59"/>
      <c r="K135" s="59"/>
      <c r="L135" s="59"/>
      <c r="M135" s="59"/>
      <c r="N135" s="59"/>
      <c r="O135" s="60"/>
      <c r="P135" s="60"/>
      <c r="Q135" s="60"/>
      <c r="R135" s="60"/>
      <c r="S135" s="60"/>
      <c r="T135" s="59"/>
      <c r="U135" s="60"/>
      <c r="V135" s="60"/>
      <c r="W135" s="60"/>
      <c r="X135" s="60"/>
      <c r="Y135" s="60"/>
      <c r="Z135" s="59"/>
      <c r="AA135" s="60"/>
      <c r="AB135" s="60"/>
      <c r="AC135" s="60"/>
      <c r="AD135" s="60"/>
      <c r="AE135" s="60"/>
      <c r="AF135" s="59"/>
      <c r="AG135" s="60"/>
      <c r="AH135" s="60"/>
      <c r="AI135" s="60"/>
      <c r="AJ135" s="60"/>
      <c r="AK135" s="60"/>
      <c r="AL135" s="59"/>
      <c r="AM135" s="60"/>
      <c r="AN135" s="60"/>
      <c r="AO135" s="60"/>
      <c r="AP135" s="60"/>
      <c r="AQ135" s="60"/>
      <c r="AR135" s="59"/>
      <c r="AS135" s="60"/>
      <c r="AT135" s="60"/>
      <c r="AU135" s="60"/>
      <c r="AV135" s="60"/>
      <c r="AW135" s="60"/>
      <c r="AX135" s="59"/>
      <c r="AY135" s="60"/>
      <c r="AZ135" s="60"/>
      <c r="BA135" s="60"/>
      <c r="BB135" s="60"/>
      <c r="BC135" s="60"/>
      <c r="BD135" s="59"/>
      <c r="BE135" s="60"/>
      <c r="BF135" s="60"/>
      <c r="BG135" s="60"/>
      <c r="BH135" s="60"/>
      <c r="BI135" s="60"/>
      <c r="BJ135" s="59"/>
      <c r="BK135" s="60"/>
      <c r="BL135" s="60"/>
      <c r="BM135" s="60"/>
      <c r="BN135" s="60"/>
      <c r="BO135" s="60"/>
      <c r="BP135" s="59"/>
      <c r="BQ135" s="60"/>
      <c r="BR135" s="60"/>
      <c r="BS135" s="60"/>
      <c r="BT135" s="60"/>
      <c r="BU135" s="60"/>
      <c r="BV135" s="59"/>
    </row>
    <row r="136" spans="1:76" ht="21" hidden="1" customHeight="1" x14ac:dyDescent="0.15">
      <c r="A136" s="50" t="s">
        <v>89</v>
      </c>
      <c r="B136" s="25"/>
      <c r="C136" s="47"/>
      <c r="D136" s="49"/>
      <c r="E136" s="49"/>
      <c r="F136" s="49"/>
      <c r="G136" s="28">
        <f>T136+Z136+AF136+AL136+AR136+AX136+BD136+BJ136+BP136+BV136</f>
        <v>0</v>
      </c>
      <c r="H136" s="28">
        <f t="shared" ref="H136" si="202">N136+I136</f>
        <v>0</v>
      </c>
      <c r="I136" s="29">
        <f t="shared" ref="I136" si="203">SUM(J136:M136)</f>
        <v>0</v>
      </c>
      <c r="J136" s="29">
        <f t="shared" ref="J136:M136" si="204">O136+U136+AA136+AG136+AM136+AS136+AY136+BE136+BK136+BQ136</f>
        <v>0</v>
      </c>
      <c r="K136" s="29">
        <f t="shared" si="204"/>
        <v>0</v>
      </c>
      <c r="L136" s="29">
        <f t="shared" si="204"/>
        <v>0</v>
      </c>
      <c r="M136" s="29">
        <f t="shared" si="204"/>
        <v>0</v>
      </c>
      <c r="N136" s="29">
        <f t="shared" ref="N136" si="205">S136+Y136+AE136+AK136+AQ136+AW136+BC136+BI136++BO136+BU136</f>
        <v>0</v>
      </c>
      <c r="O136" s="50"/>
      <c r="P136" s="50"/>
      <c r="Q136" s="50"/>
      <c r="R136" s="50"/>
      <c r="S136" s="50"/>
      <c r="T136" s="51">
        <f>SUM(O136:S136)/36</f>
        <v>0</v>
      </c>
      <c r="U136" s="64"/>
      <c r="V136" s="50"/>
      <c r="W136" s="50"/>
      <c r="X136" s="50"/>
      <c r="Y136" s="50"/>
      <c r="Z136" s="51">
        <f>SUM(U136:Y136)/36</f>
        <v>0</v>
      </c>
      <c r="AA136" s="50"/>
      <c r="AB136" s="50"/>
      <c r="AC136" s="50"/>
      <c r="AD136" s="50"/>
      <c r="AE136" s="50"/>
      <c r="AF136" s="51">
        <f>SUM(AA136:AE136)/36</f>
        <v>0</v>
      </c>
      <c r="AG136" s="50"/>
      <c r="AH136" s="50"/>
      <c r="AI136" s="50"/>
      <c r="AJ136" s="50"/>
      <c r="AK136" s="50"/>
      <c r="AL136" s="51"/>
      <c r="AM136" s="50"/>
      <c r="AN136" s="50"/>
      <c r="AO136" s="50"/>
      <c r="AP136" s="50"/>
      <c r="AQ136" s="50"/>
      <c r="AR136" s="51"/>
      <c r="AS136" s="50"/>
      <c r="AT136" s="50"/>
      <c r="AU136" s="50"/>
      <c r="AV136" s="50"/>
      <c r="AW136" s="50"/>
      <c r="AX136" s="51"/>
      <c r="AY136" s="50"/>
      <c r="AZ136" s="50"/>
      <c r="BA136" s="50"/>
      <c r="BB136" s="50"/>
      <c r="BC136" s="50"/>
      <c r="BD136" s="51"/>
      <c r="BE136" s="50"/>
      <c r="BF136" s="50"/>
      <c r="BG136" s="50"/>
      <c r="BH136" s="50"/>
      <c r="BI136" s="50"/>
      <c r="BJ136" s="51"/>
      <c r="BK136" s="50"/>
      <c r="BL136" s="50"/>
      <c r="BM136" s="50"/>
      <c r="BN136" s="50"/>
      <c r="BO136" s="50"/>
      <c r="BP136" s="51"/>
      <c r="BQ136" s="50"/>
      <c r="BR136" s="50"/>
      <c r="BS136" s="50"/>
      <c r="BT136" s="50"/>
      <c r="BU136" s="50"/>
      <c r="BV136" s="51"/>
    </row>
    <row r="137" spans="1:76" ht="21" hidden="1" customHeight="1" x14ac:dyDescent="0.15">
      <c r="A137" s="30" t="s">
        <v>90</v>
      </c>
      <c r="B137" s="31"/>
      <c r="C137" s="61">
        <f t="shared" ref="C137:BV137" si="206">C136</f>
        <v>0</v>
      </c>
      <c r="D137" s="61">
        <f t="shared" si="206"/>
        <v>0</v>
      </c>
      <c r="E137" s="61">
        <f t="shared" si="206"/>
        <v>0</v>
      </c>
      <c r="F137" s="61">
        <f t="shared" si="206"/>
        <v>0</v>
      </c>
      <c r="G137" s="28">
        <f t="shared" si="206"/>
        <v>0</v>
      </c>
      <c r="H137" s="28">
        <f t="shared" si="206"/>
        <v>0</v>
      </c>
      <c r="I137" s="28">
        <f t="shared" si="206"/>
        <v>0</v>
      </c>
      <c r="J137" s="28">
        <f t="shared" si="206"/>
        <v>0</v>
      </c>
      <c r="K137" s="28">
        <f t="shared" si="206"/>
        <v>0</v>
      </c>
      <c r="L137" s="28">
        <f t="shared" si="206"/>
        <v>0</v>
      </c>
      <c r="M137" s="28">
        <f t="shared" si="206"/>
        <v>0</v>
      </c>
      <c r="N137" s="28">
        <f t="shared" si="206"/>
        <v>0</v>
      </c>
      <c r="O137" s="61">
        <f t="shared" si="206"/>
        <v>0</v>
      </c>
      <c r="P137" s="61">
        <f t="shared" si="206"/>
        <v>0</v>
      </c>
      <c r="Q137" s="61">
        <f t="shared" si="206"/>
        <v>0</v>
      </c>
      <c r="R137" s="61">
        <f t="shared" si="206"/>
        <v>0</v>
      </c>
      <c r="S137" s="61">
        <f t="shared" si="206"/>
        <v>0</v>
      </c>
      <c r="T137" s="28">
        <f t="shared" si="206"/>
        <v>0</v>
      </c>
      <c r="U137" s="61">
        <f t="shared" si="206"/>
        <v>0</v>
      </c>
      <c r="V137" s="61">
        <f t="shared" si="206"/>
        <v>0</v>
      </c>
      <c r="W137" s="61">
        <f t="shared" si="206"/>
        <v>0</v>
      </c>
      <c r="X137" s="61">
        <f t="shared" si="206"/>
        <v>0</v>
      </c>
      <c r="Y137" s="61">
        <f t="shared" si="206"/>
        <v>0</v>
      </c>
      <c r="Z137" s="28">
        <f t="shared" si="206"/>
        <v>0</v>
      </c>
      <c r="AA137" s="61">
        <f t="shared" si="206"/>
        <v>0</v>
      </c>
      <c r="AB137" s="61">
        <f t="shared" si="206"/>
        <v>0</v>
      </c>
      <c r="AC137" s="61">
        <f t="shared" si="206"/>
        <v>0</v>
      </c>
      <c r="AD137" s="61">
        <f t="shared" si="206"/>
        <v>0</v>
      </c>
      <c r="AE137" s="61">
        <f t="shared" si="206"/>
        <v>0</v>
      </c>
      <c r="AF137" s="28">
        <f t="shared" si="206"/>
        <v>0</v>
      </c>
      <c r="AG137" s="61">
        <f t="shared" si="206"/>
        <v>0</v>
      </c>
      <c r="AH137" s="61">
        <f t="shared" si="206"/>
        <v>0</v>
      </c>
      <c r="AI137" s="61">
        <f t="shared" si="206"/>
        <v>0</v>
      </c>
      <c r="AJ137" s="61">
        <f t="shared" si="206"/>
        <v>0</v>
      </c>
      <c r="AK137" s="61">
        <f t="shared" si="206"/>
        <v>0</v>
      </c>
      <c r="AL137" s="28">
        <f t="shared" si="206"/>
        <v>0</v>
      </c>
      <c r="AM137" s="61">
        <f t="shared" si="206"/>
        <v>0</v>
      </c>
      <c r="AN137" s="61">
        <f t="shared" si="206"/>
        <v>0</v>
      </c>
      <c r="AO137" s="61">
        <f t="shared" si="206"/>
        <v>0</v>
      </c>
      <c r="AP137" s="61">
        <f t="shared" si="206"/>
        <v>0</v>
      </c>
      <c r="AQ137" s="61">
        <f t="shared" si="206"/>
        <v>0</v>
      </c>
      <c r="AR137" s="28">
        <f t="shared" si="206"/>
        <v>0</v>
      </c>
      <c r="AS137" s="61">
        <f t="shared" si="206"/>
        <v>0</v>
      </c>
      <c r="AT137" s="61">
        <f t="shared" si="206"/>
        <v>0</v>
      </c>
      <c r="AU137" s="61">
        <f t="shared" si="206"/>
        <v>0</v>
      </c>
      <c r="AV137" s="61">
        <f t="shared" si="206"/>
        <v>0</v>
      </c>
      <c r="AW137" s="61">
        <f t="shared" si="206"/>
        <v>0</v>
      </c>
      <c r="AX137" s="28">
        <f t="shared" si="206"/>
        <v>0</v>
      </c>
      <c r="AY137" s="61">
        <f t="shared" si="206"/>
        <v>0</v>
      </c>
      <c r="AZ137" s="61">
        <f t="shared" si="206"/>
        <v>0</v>
      </c>
      <c r="BA137" s="61">
        <f t="shared" si="206"/>
        <v>0</v>
      </c>
      <c r="BB137" s="61">
        <f t="shared" si="206"/>
        <v>0</v>
      </c>
      <c r="BC137" s="61">
        <f t="shared" si="206"/>
        <v>0</v>
      </c>
      <c r="BD137" s="28">
        <f t="shared" si="206"/>
        <v>0</v>
      </c>
      <c r="BE137" s="61">
        <f t="shared" si="206"/>
        <v>0</v>
      </c>
      <c r="BF137" s="61">
        <f t="shared" si="206"/>
        <v>0</v>
      </c>
      <c r="BG137" s="61">
        <f t="shared" si="206"/>
        <v>0</v>
      </c>
      <c r="BH137" s="61">
        <f t="shared" si="206"/>
        <v>0</v>
      </c>
      <c r="BI137" s="61">
        <f t="shared" si="206"/>
        <v>0</v>
      </c>
      <c r="BJ137" s="28">
        <f t="shared" si="206"/>
        <v>0</v>
      </c>
      <c r="BK137" s="61">
        <f t="shared" si="206"/>
        <v>0</v>
      </c>
      <c r="BL137" s="61">
        <f t="shared" si="206"/>
        <v>0</v>
      </c>
      <c r="BM137" s="61">
        <f t="shared" si="206"/>
        <v>0</v>
      </c>
      <c r="BN137" s="61">
        <f t="shared" si="206"/>
        <v>0</v>
      </c>
      <c r="BO137" s="61">
        <f t="shared" si="206"/>
        <v>0</v>
      </c>
      <c r="BP137" s="28">
        <f t="shared" si="206"/>
        <v>0</v>
      </c>
      <c r="BQ137" s="61">
        <f t="shared" si="206"/>
        <v>0</v>
      </c>
      <c r="BR137" s="61">
        <f t="shared" si="206"/>
        <v>0</v>
      </c>
      <c r="BS137" s="61">
        <f t="shared" si="206"/>
        <v>0</v>
      </c>
      <c r="BT137" s="61">
        <f t="shared" si="206"/>
        <v>0</v>
      </c>
      <c r="BU137" s="61">
        <f t="shared" si="206"/>
        <v>0</v>
      </c>
      <c r="BV137" s="28">
        <f t="shared" si="206"/>
        <v>0</v>
      </c>
    </row>
    <row r="138" spans="1:76" ht="10.5" hidden="1" customHeight="1" x14ac:dyDescent="0.15">
      <c r="A138" s="33" t="s">
        <v>76</v>
      </c>
      <c r="B138" s="62"/>
      <c r="C138" s="33"/>
      <c r="D138" s="33"/>
      <c r="E138" s="33"/>
      <c r="F138" s="33"/>
      <c r="G138" s="35"/>
      <c r="H138" s="35"/>
      <c r="I138" s="35"/>
      <c r="J138" s="35"/>
      <c r="K138" s="35"/>
      <c r="L138" s="35"/>
      <c r="M138" s="35"/>
      <c r="N138" s="35"/>
      <c r="O138" s="33"/>
      <c r="P138" s="33"/>
      <c r="Q138" s="33"/>
      <c r="R138" s="33"/>
      <c r="S138" s="33"/>
      <c r="T138" s="35"/>
      <c r="U138" s="33"/>
      <c r="V138" s="33"/>
      <c r="W138" s="33"/>
      <c r="X138" s="33"/>
      <c r="Y138" s="33"/>
      <c r="Z138" s="35"/>
      <c r="AA138" s="33"/>
      <c r="AB138" s="33"/>
      <c r="AC138" s="33"/>
      <c r="AD138" s="33"/>
      <c r="AE138" s="33"/>
      <c r="AF138" s="35"/>
      <c r="AG138" s="33"/>
      <c r="AH138" s="33"/>
      <c r="AI138" s="33"/>
      <c r="AJ138" s="33"/>
      <c r="AK138" s="33"/>
      <c r="AL138" s="35"/>
      <c r="AM138" s="33"/>
      <c r="AN138" s="33"/>
      <c r="AO138" s="33"/>
      <c r="AP138" s="33"/>
      <c r="AQ138" s="33"/>
      <c r="AR138" s="35"/>
      <c r="AS138" s="33"/>
      <c r="AT138" s="33"/>
      <c r="AU138" s="33"/>
      <c r="AV138" s="33"/>
      <c r="AW138" s="33"/>
      <c r="AX138" s="35"/>
      <c r="AY138" s="33"/>
      <c r="AZ138" s="33"/>
      <c r="BA138" s="33"/>
      <c r="BB138" s="33"/>
      <c r="BC138" s="33"/>
      <c r="BD138" s="35"/>
      <c r="BE138" s="33"/>
      <c r="BF138" s="33"/>
      <c r="BG138" s="33"/>
      <c r="BH138" s="33"/>
      <c r="BI138" s="33"/>
      <c r="BJ138" s="35"/>
      <c r="BK138" s="33"/>
      <c r="BL138" s="33"/>
      <c r="BM138" s="33"/>
      <c r="BN138" s="33"/>
      <c r="BO138" s="33"/>
      <c r="BP138" s="35"/>
      <c r="BQ138" s="33"/>
      <c r="BR138" s="33"/>
      <c r="BS138" s="33"/>
      <c r="BT138" s="33"/>
      <c r="BU138" s="33"/>
      <c r="BV138" s="35"/>
    </row>
    <row r="139" spans="1:76" ht="6" hidden="1" customHeight="1" x14ac:dyDescent="0.15">
      <c r="A139" s="4"/>
      <c r="B139" s="20"/>
      <c r="C139" s="4"/>
      <c r="D139" s="4"/>
      <c r="E139" s="4"/>
      <c r="F139" s="4"/>
      <c r="G139" s="21"/>
      <c r="H139" s="21"/>
      <c r="I139" s="21"/>
      <c r="J139" s="21"/>
      <c r="K139" s="21"/>
      <c r="L139" s="21"/>
      <c r="M139" s="21"/>
      <c r="N139" s="21"/>
      <c r="O139" s="22"/>
      <c r="P139" s="22"/>
      <c r="Q139" s="22"/>
      <c r="R139" s="22"/>
      <c r="S139" s="22"/>
      <c r="T139" s="21"/>
      <c r="U139" s="22"/>
      <c r="V139" s="22"/>
      <c r="W139" s="22"/>
      <c r="X139" s="22"/>
      <c r="Y139" s="22"/>
      <c r="Z139" s="21"/>
      <c r="AA139" s="22"/>
      <c r="AB139" s="22"/>
      <c r="AC139" s="22"/>
      <c r="AD139" s="22"/>
      <c r="AE139" s="22"/>
      <c r="AF139" s="21"/>
      <c r="AG139" s="22"/>
      <c r="AH139" s="22"/>
      <c r="AI139" s="22"/>
      <c r="AJ139" s="22"/>
      <c r="AK139" s="22"/>
      <c r="AL139" s="21"/>
      <c r="AM139" s="22"/>
      <c r="AN139" s="22"/>
      <c r="AO139" s="22"/>
      <c r="AP139" s="22"/>
      <c r="AQ139" s="22"/>
      <c r="AR139" s="21"/>
      <c r="AS139" s="22"/>
      <c r="AT139" s="22"/>
      <c r="AU139" s="22"/>
      <c r="AV139" s="22"/>
      <c r="AW139" s="22"/>
      <c r="AX139" s="21"/>
      <c r="AY139" s="22"/>
      <c r="AZ139" s="22"/>
      <c r="BA139" s="22"/>
      <c r="BB139" s="22"/>
      <c r="BC139" s="22"/>
      <c r="BD139" s="21"/>
      <c r="BE139" s="22"/>
      <c r="BF139" s="22"/>
      <c r="BG139" s="22"/>
      <c r="BH139" s="22"/>
      <c r="BI139" s="22"/>
      <c r="BJ139" s="21"/>
      <c r="BK139" s="22"/>
      <c r="BL139" s="22"/>
      <c r="BM139" s="22"/>
      <c r="BN139" s="22"/>
      <c r="BO139" s="22"/>
      <c r="BP139" s="21"/>
      <c r="BQ139" s="22"/>
      <c r="BR139" s="22"/>
      <c r="BS139" s="22"/>
      <c r="BT139" s="22"/>
      <c r="BU139" s="22"/>
      <c r="BV139" s="21"/>
    </row>
    <row r="140" spans="1:76" s="36" customFormat="1" ht="10.5" customHeight="1" x14ac:dyDescent="0.15">
      <c r="A140" s="320" t="s">
        <v>0</v>
      </c>
      <c r="B140" s="322" t="s">
        <v>1</v>
      </c>
      <c r="C140" s="324" t="s">
        <v>101</v>
      </c>
      <c r="D140" s="324" t="s">
        <v>102</v>
      </c>
      <c r="E140" s="324" t="s">
        <v>103</v>
      </c>
      <c r="F140" s="324" t="s">
        <v>104</v>
      </c>
      <c r="G140" s="320" t="s">
        <v>3</v>
      </c>
      <c r="H140" s="324" t="s">
        <v>5</v>
      </c>
      <c r="I140" s="324" t="s">
        <v>105</v>
      </c>
      <c r="J140" s="324" t="s">
        <v>106</v>
      </c>
      <c r="K140" s="322" t="s">
        <v>107</v>
      </c>
      <c r="L140" s="327"/>
      <c r="M140" s="328"/>
      <c r="N140" s="320" t="s">
        <v>18</v>
      </c>
      <c r="O140" s="322" t="s">
        <v>107</v>
      </c>
      <c r="P140" s="328"/>
      <c r="Q140" s="336" t="s">
        <v>108</v>
      </c>
      <c r="R140" s="337"/>
      <c r="S140" s="338"/>
      <c r="T140" s="320" t="s">
        <v>3</v>
      </c>
      <c r="U140" s="322" t="s">
        <v>107</v>
      </c>
      <c r="V140" s="328"/>
      <c r="W140" s="336" t="s">
        <v>108</v>
      </c>
      <c r="X140" s="337"/>
      <c r="Y140" s="338"/>
      <c r="Z140" s="320" t="s">
        <v>3</v>
      </c>
      <c r="AA140" s="322" t="s">
        <v>107</v>
      </c>
      <c r="AB140" s="328"/>
      <c r="AC140" s="336" t="s">
        <v>108</v>
      </c>
      <c r="AD140" s="337"/>
      <c r="AE140" s="338"/>
      <c r="AF140" s="320" t="s">
        <v>3</v>
      </c>
      <c r="AG140" s="322" t="s">
        <v>107</v>
      </c>
      <c r="AH140" s="328"/>
      <c r="AI140" s="336" t="s">
        <v>108</v>
      </c>
      <c r="AJ140" s="337"/>
      <c r="AK140" s="338"/>
      <c r="AL140" s="320" t="s">
        <v>3</v>
      </c>
      <c r="AM140" s="322" t="s">
        <v>107</v>
      </c>
      <c r="AN140" s="328"/>
      <c r="AO140" s="336" t="s">
        <v>108</v>
      </c>
      <c r="AP140" s="337"/>
      <c r="AQ140" s="338"/>
      <c r="AR140" s="320" t="s">
        <v>3</v>
      </c>
      <c r="AS140" s="322" t="s">
        <v>107</v>
      </c>
      <c r="AT140" s="328"/>
      <c r="AU140" s="336" t="s">
        <v>108</v>
      </c>
      <c r="AV140" s="337"/>
      <c r="AW140" s="338"/>
      <c r="AX140" s="320" t="s">
        <v>3</v>
      </c>
      <c r="AY140" s="322" t="s">
        <v>107</v>
      </c>
      <c r="AZ140" s="328"/>
      <c r="BA140" s="336" t="s">
        <v>108</v>
      </c>
      <c r="BB140" s="337"/>
      <c r="BC140" s="338"/>
      <c r="BD140" s="320" t="s">
        <v>3</v>
      </c>
      <c r="BE140" s="322" t="s">
        <v>107</v>
      </c>
      <c r="BF140" s="328"/>
      <c r="BG140" s="336" t="s">
        <v>108</v>
      </c>
      <c r="BH140" s="337"/>
      <c r="BI140" s="338"/>
      <c r="BJ140" s="320" t="s">
        <v>3</v>
      </c>
      <c r="BK140" s="322" t="s">
        <v>107</v>
      </c>
      <c r="BL140" s="328"/>
      <c r="BM140" s="336" t="s">
        <v>108</v>
      </c>
      <c r="BN140" s="337"/>
      <c r="BO140" s="338"/>
      <c r="BP140" s="320" t="s">
        <v>3</v>
      </c>
      <c r="BQ140" s="322" t="s">
        <v>107</v>
      </c>
      <c r="BR140" s="328"/>
      <c r="BS140" s="336" t="s">
        <v>108</v>
      </c>
      <c r="BT140" s="337"/>
      <c r="BU140" s="338"/>
      <c r="BV140" s="320" t="s">
        <v>3</v>
      </c>
    </row>
    <row r="141" spans="1:76" s="36" customFormat="1" ht="32.25" customHeight="1" thickBot="1" x14ac:dyDescent="0.2">
      <c r="A141" s="321"/>
      <c r="B141" s="323"/>
      <c r="C141" s="325"/>
      <c r="D141" s="325"/>
      <c r="E141" s="325"/>
      <c r="F141" s="325"/>
      <c r="G141" s="321"/>
      <c r="H141" s="326"/>
      <c r="I141" s="326"/>
      <c r="J141" s="326"/>
      <c r="K141" s="329"/>
      <c r="L141" s="330"/>
      <c r="M141" s="331"/>
      <c r="N141" s="332"/>
      <c r="O141" s="323"/>
      <c r="P141" s="335"/>
      <c r="Q141" s="333" t="s">
        <v>109</v>
      </c>
      <c r="R141" s="334"/>
      <c r="S141" s="65" t="s">
        <v>106</v>
      </c>
      <c r="T141" s="321"/>
      <c r="U141" s="323"/>
      <c r="V141" s="335"/>
      <c r="W141" s="333" t="s">
        <v>109</v>
      </c>
      <c r="X141" s="334"/>
      <c r="Y141" s="65" t="s">
        <v>106</v>
      </c>
      <c r="Z141" s="321"/>
      <c r="AA141" s="323"/>
      <c r="AB141" s="335"/>
      <c r="AC141" s="333" t="s">
        <v>109</v>
      </c>
      <c r="AD141" s="334"/>
      <c r="AE141" s="65" t="s">
        <v>106</v>
      </c>
      <c r="AF141" s="321"/>
      <c r="AG141" s="323"/>
      <c r="AH141" s="335"/>
      <c r="AI141" s="333" t="s">
        <v>109</v>
      </c>
      <c r="AJ141" s="334"/>
      <c r="AK141" s="65" t="s">
        <v>106</v>
      </c>
      <c r="AL141" s="321"/>
      <c r="AM141" s="323"/>
      <c r="AN141" s="335"/>
      <c r="AO141" s="333" t="s">
        <v>109</v>
      </c>
      <c r="AP141" s="334"/>
      <c r="AQ141" s="65" t="s">
        <v>106</v>
      </c>
      <c r="AR141" s="321"/>
      <c r="AS141" s="323"/>
      <c r="AT141" s="335"/>
      <c r="AU141" s="333" t="s">
        <v>109</v>
      </c>
      <c r="AV141" s="334"/>
      <c r="AW141" s="65" t="s">
        <v>106</v>
      </c>
      <c r="AX141" s="321"/>
      <c r="AY141" s="323"/>
      <c r="AZ141" s="335"/>
      <c r="BA141" s="333" t="s">
        <v>109</v>
      </c>
      <c r="BB141" s="334"/>
      <c r="BC141" s="65" t="s">
        <v>106</v>
      </c>
      <c r="BD141" s="321"/>
      <c r="BE141" s="323"/>
      <c r="BF141" s="335"/>
      <c r="BG141" s="333" t="s">
        <v>109</v>
      </c>
      <c r="BH141" s="334"/>
      <c r="BI141" s="65" t="s">
        <v>106</v>
      </c>
      <c r="BJ141" s="321"/>
      <c r="BK141" s="323"/>
      <c r="BL141" s="335"/>
      <c r="BM141" s="336" t="s">
        <v>109</v>
      </c>
      <c r="BN141" s="338"/>
      <c r="BO141" s="65" t="s">
        <v>106</v>
      </c>
      <c r="BP141" s="321"/>
      <c r="BQ141" s="323"/>
      <c r="BR141" s="335"/>
      <c r="BS141" s="333" t="s">
        <v>109</v>
      </c>
      <c r="BT141" s="334"/>
      <c r="BU141" s="65" t="s">
        <v>106</v>
      </c>
      <c r="BV141" s="321"/>
    </row>
    <row r="142" spans="1:76" ht="21" customHeight="1" thickBot="1" x14ac:dyDescent="0.35">
      <c r="A142" s="14" t="s">
        <v>110</v>
      </c>
      <c r="B142" s="39" t="s">
        <v>111</v>
      </c>
      <c r="C142" s="341"/>
      <c r="D142" s="341"/>
      <c r="E142" s="341"/>
      <c r="F142" s="341"/>
      <c r="G142" s="15">
        <f>G144+G150</f>
        <v>15</v>
      </c>
      <c r="H142" s="66">
        <f>H144+H150</f>
        <v>540</v>
      </c>
      <c r="I142" s="66">
        <f>I144+I150</f>
        <v>540</v>
      </c>
      <c r="J142" s="66">
        <f>J144+J150</f>
        <v>0</v>
      </c>
      <c r="K142" s="345">
        <f>O142+U142+AA142+AG142+AY142+BE142+BK142+BQ142</f>
        <v>8</v>
      </c>
      <c r="L142" s="346"/>
      <c r="M142" s="347"/>
      <c r="N142" s="66">
        <f>N144+N150</f>
        <v>0</v>
      </c>
      <c r="O142" s="339">
        <f>O144+O150</f>
        <v>0</v>
      </c>
      <c r="P142" s="340"/>
      <c r="Q142" s="333">
        <f>Q144+Q150</f>
        <v>0</v>
      </c>
      <c r="R142" s="334"/>
      <c r="S142" s="11">
        <f>S144+S150</f>
        <v>0</v>
      </c>
      <c r="T142" s="67">
        <f>T144+T150</f>
        <v>0</v>
      </c>
      <c r="U142" s="339">
        <f>U144+U150</f>
        <v>0</v>
      </c>
      <c r="V142" s="340"/>
      <c r="W142" s="333">
        <f>W144+W150</f>
        <v>0</v>
      </c>
      <c r="X142" s="334"/>
      <c r="Y142" s="11">
        <f>Y144+Y150</f>
        <v>0</v>
      </c>
      <c r="Z142" s="67">
        <f>Z144+Z150</f>
        <v>0</v>
      </c>
      <c r="AA142" s="339">
        <f>AA144+AA150</f>
        <v>0</v>
      </c>
      <c r="AB142" s="340"/>
      <c r="AC142" s="333">
        <f>AC144+AC150</f>
        <v>0</v>
      </c>
      <c r="AD142" s="334"/>
      <c r="AE142" s="11">
        <f>AE144+AE150</f>
        <v>0</v>
      </c>
      <c r="AF142" s="67">
        <f>AF144+AF150</f>
        <v>0</v>
      </c>
      <c r="AG142" s="339">
        <f>AG144+AG150</f>
        <v>0</v>
      </c>
      <c r="AH142" s="340"/>
      <c r="AI142" s="333">
        <f>AI144+AI150</f>
        <v>0</v>
      </c>
      <c r="AJ142" s="334"/>
      <c r="AK142" s="11">
        <f>AK144+AK150</f>
        <v>0</v>
      </c>
      <c r="AL142" s="67">
        <f>AL144+AL150</f>
        <v>0</v>
      </c>
      <c r="AM142" s="339">
        <f>AM144+AM150</f>
        <v>0</v>
      </c>
      <c r="AN142" s="340"/>
      <c r="AO142" s="333">
        <f>AO144+AO150</f>
        <v>0</v>
      </c>
      <c r="AP142" s="334"/>
      <c r="AQ142" s="11">
        <f>AQ144+AQ150</f>
        <v>0</v>
      </c>
      <c r="AR142" s="67">
        <f>AR144+AR150</f>
        <v>0</v>
      </c>
      <c r="AS142" s="339">
        <f>AS144+AS150</f>
        <v>2</v>
      </c>
      <c r="AT142" s="340"/>
      <c r="AU142" s="333">
        <f>AU144+AU150</f>
        <v>108</v>
      </c>
      <c r="AV142" s="334"/>
      <c r="AW142" s="11">
        <f>AW144+AW150</f>
        <v>0</v>
      </c>
      <c r="AX142" s="67">
        <f>AX144+AX150</f>
        <v>3</v>
      </c>
      <c r="AY142" s="339">
        <f>AY144+AY150</f>
        <v>0</v>
      </c>
      <c r="AZ142" s="340"/>
      <c r="BA142" s="333">
        <f>BA144+BA150</f>
        <v>0</v>
      </c>
      <c r="BB142" s="334"/>
      <c r="BC142" s="11">
        <f>BC144+BC150</f>
        <v>0</v>
      </c>
      <c r="BD142" s="67">
        <f>BD144+BD150</f>
        <v>0</v>
      </c>
      <c r="BE142" s="339">
        <f>BE144+BE150</f>
        <v>0</v>
      </c>
      <c r="BF142" s="340"/>
      <c r="BG142" s="333">
        <f>BG144+BG150</f>
        <v>0</v>
      </c>
      <c r="BH142" s="334"/>
      <c r="BI142" s="11">
        <f>BI144+BI150</f>
        <v>0</v>
      </c>
      <c r="BJ142" s="67">
        <f>BJ144+BJ150</f>
        <v>0</v>
      </c>
      <c r="BK142" s="339">
        <f>BK144+BK150</f>
        <v>0</v>
      </c>
      <c r="BL142" s="340"/>
      <c r="BM142" s="333">
        <f>BM144+BM150</f>
        <v>0</v>
      </c>
      <c r="BN142" s="334"/>
      <c r="BO142" s="11">
        <f>BO144+BO150</f>
        <v>0</v>
      </c>
      <c r="BP142" s="67">
        <f>BP144+BP150</f>
        <v>0</v>
      </c>
      <c r="BQ142" s="339">
        <f>BQ144+BQ150</f>
        <v>8</v>
      </c>
      <c r="BR142" s="340"/>
      <c r="BS142" s="333">
        <f>BS144+BS150</f>
        <v>432</v>
      </c>
      <c r="BT142" s="334"/>
      <c r="BU142" s="11">
        <f>BU144+BU150</f>
        <v>0</v>
      </c>
      <c r="BV142" s="11">
        <f>BV144+BV150</f>
        <v>12</v>
      </c>
      <c r="BW142" s="36"/>
      <c r="BX142" s="37" t="b">
        <f>IF(G142=SUM(T142,Z142,AF142,AL142,AX142,BD142,BJ142,BP142,BV142),TRUE)</f>
        <v>1</v>
      </c>
    </row>
    <row r="143" spans="1:76" ht="13.5" customHeight="1" thickBot="1" x14ac:dyDescent="0.2">
      <c r="A143" s="4"/>
      <c r="B143" s="20"/>
      <c r="C143" s="4"/>
      <c r="D143" s="4"/>
      <c r="E143" s="4"/>
      <c r="F143" s="4"/>
      <c r="G143" s="21"/>
      <c r="H143" s="21"/>
      <c r="I143" s="21"/>
      <c r="J143" s="21"/>
      <c r="K143" s="68"/>
      <c r="L143" s="68"/>
      <c r="M143" s="68"/>
      <c r="N143" s="21"/>
      <c r="O143" s="69"/>
      <c r="P143" s="69"/>
      <c r="Q143" s="22"/>
      <c r="R143" s="56"/>
      <c r="S143" s="22"/>
      <c r="T143" s="21"/>
      <c r="U143" s="69"/>
      <c r="V143" s="69"/>
      <c r="W143" s="56"/>
      <c r="X143" s="22"/>
      <c r="Y143" s="22"/>
      <c r="Z143" s="21"/>
      <c r="AA143" s="69"/>
      <c r="AB143" s="69"/>
      <c r="AC143" s="56"/>
      <c r="AD143" s="22"/>
      <c r="AE143" s="22"/>
      <c r="AF143" s="21"/>
      <c r="AG143" s="69"/>
      <c r="AH143" s="69"/>
      <c r="AI143" s="56"/>
      <c r="AJ143" s="22"/>
      <c r="AK143" s="22"/>
      <c r="AL143" s="21"/>
      <c r="AM143" s="69"/>
      <c r="AN143" s="69"/>
      <c r="AO143" s="56"/>
      <c r="AP143" s="22"/>
      <c r="AQ143" s="22"/>
      <c r="AR143" s="21"/>
      <c r="AS143" s="69"/>
      <c r="AT143" s="69"/>
      <c r="AU143" s="70"/>
      <c r="AV143" s="70"/>
      <c r="AW143" s="22"/>
      <c r="AX143" s="21"/>
      <c r="AY143" s="69"/>
      <c r="AZ143" s="69"/>
      <c r="BA143" s="56"/>
      <c r="BB143" s="22"/>
      <c r="BC143" s="22"/>
      <c r="BD143" s="21"/>
      <c r="BE143" s="69"/>
      <c r="BF143" s="69"/>
      <c r="BG143" s="70"/>
      <c r="BH143" s="70"/>
      <c r="BI143" s="22"/>
      <c r="BJ143" s="21"/>
      <c r="BK143" s="69"/>
      <c r="BL143" s="69"/>
      <c r="BM143" s="56"/>
      <c r="BN143" s="22"/>
      <c r="BO143" s="22"/>
      <c r="BP143" s="21"/>
      <c r="BQ143" s="69"/>
      <c r="BR143" s="69"/>
      <c r="BS143" s="70"/>
      <c r="BT143" s="70"/>
      <c r="BU143" s="22"/>
      <c r="BV143" s="21"/>
    </row>
    <row r="144" spans="1:76" ht="21" customHeight="1" thickBot="1" x14ac:dyDescent="0.2">
      <c r="A144" s="14" t="s">
        <v>112</v>
      </c>
      <c r="B144" s="222" t="s">
        <v>344</v>
      </c>
      <c r="C144" s="341"/>
      <c r="D144" s="341"/>
      <c r="E144" s="341"/>
      <c r="F144" s="341"/>
      <c r="G144" s="15">
        <f>G145+G146</f>
        <v>3</v>
      </c>
      <c r="H144" s="15">
        <f t="shared" ref="H144:J144" si="207">H145+H146</f>
        <v>108</v>
      </c>
      <c r="I144" s="15">
        <f t="shared" si="207"/>
        <v>108</v>
      </c>
      <c r="J144" s="15">
        <f t="shared" si="207"/>
        <v>0</v>
      </c>
      <c r="K144" s="339">
        <f>O144+U144+AA144+AG144+AY144+BE144+BK144+BQ144</f>
        <v>0</v>
      </c>
      <c r="L144" s="342"/>
      <c r="M144" s="340"/>
      <c r="N144" s="15">
        <f t="shared" ref="N144" si="208">N145+N146</f>
        <v>0</v>
      </c>
      <c r="O144" s="339">
        <f>O145+O146</f>
        <v>0</v>
      </c>
      <c r="P144" s="340"/>
      <c r="Q144" s="343">
        <f>Q145+Q146</f>
        <v>0</v>
      </c>
      <c r="R144" s="344"/>
      <c r="S144" s="11">
        <f t="shared" ref="S144:T144" si="209">S145+S146</f>
        <v>0</v>
      </c>
      <c r="T144" s="11">
        <f t="shared" si="209"/>
        <v>0</v>
      </c>
      <c r="U144" s="339">
        <f>U145+U146</f>
        <v>0</v>
      </c>
      <c r="V144" s="340"/>
      <c r="W144" s="343">
        <f>W145+W146</f>
        <v>0</v>
      </c>
      <c r="X144" s="344"/>
      <c r="Y144" s="11">
        <f t="shared" ref="Y144:Z144" si="210">Y145+Y146</f>
        <v>0</v>
      </c>
      <c r="Z144" s="11">
        <f t="shared" si="210"/>
        <v>0</v>
      </c>
      <c r="AA144" s="339">
        <f>AA145+AA146</f>
        <v>0</v>
      </c>
      <c r="AB144" s="340"/>
      <c r="AC144" s="343">
        <f>AC145+AC146</f>
        <v>0</v>
      </c>
      <c r="AD144" s="344"/>
      <c r="AE144" s="11">
        <f t="shared" ref="AE144:AF144" si="211">AE145+AE146</f>
        <v>0</v>
      </c>
      <c r="AF144" s="11">
        <f t="shared" si="211"/>
        <v>0</v>
      </c>
      <c r="AG144" s="339">
        <f>AG145+AG146</f>
        <v>0</v>
      </c>
      <c r="AH144" s="340"/>
      <c r="AI144" s="343">
        <f>AI145+AI146</f>
        <v>0</v>
      </c>
      <c r="AJ144" s="344"/>
      <c r="AK144" s="11">
        <f t="shared" ref="AK144:AL144" si="212">AK145+AK146</f>
        <v>0</v>
      </c>
      <c r="AL144" s="11">
        <f t="shared" si="212"/>
        <v>0</v>
      </c>
      <c r="AM144" s="339">
        <f>AM145+AM146</f>
        <v>0</v>
      </c>
      <c r="AN144" s="340"/>
      <c r="AO144" s="343">
        <f>AO145+AO146</f>
        <v>0</v>
      </c>
      <c r="AP144" s="344"/>
      <c r="AQ144" s="11">
        <f t="shared" ref="AQ144:AR144" si="213">AQ145+AQ146</f>
        <v>0</v>
      </c>
      <c r="AR144" s="11">
        <f t="shared" si="213"/>
        <v>0</v>
      </c>
      <c r="AS144" s="339">
        <f>AS145+AS146</f>
        <v>2</v>
      </c>
      <c r="AT144" s="340"/>
      <c r="AU144" s="343">
        <f>AU145+AU146</f>
        <v>108</v>
      </c>
      <c r="AV144" s="344"/>
      <c r="AW144" s="11">
        <f>AW145+AW146</f>
        <v>0</v>
      </c>
      <c r="AX144" s="11">
        <f>AX145+AX146</f>
        <v>3</v>
      </c>
      <c r="AY144" s="339">
        <f>AY145+AY146</f>
        <v>0</v>
      </c>
      <c r="AZ144" s="340"/>
      <c r="BA144" s="343">
        <f>BA145+BA146</f>
        <v>0</v>
      </c>
      <c r="BB144" s="344"/>
      <c r="BC144" s="11">
        <f t="shared" ref="BC144:BD144" si="214">BC145+BC146</f>
        <v>0</v>
      </c>
      <c r="BD144" s="11">
        <f t="shared" si="214"/>
        <v>0</v>
      </c>
      <c r="BE144" s="339">
        <f>BE145+BE146</f>
        <v>0</v>
      </c>
      <c r="BF144" s="340"/>
      <c r="BG144" s="343">
        <f>BG145+BG146</f>
        <v>0</v>
      </c>
      <c r="BH144" s="344"/>
      <c r="BI144" s="11">
        <f>BI145+BI146</f>
        <v>0</v>
      </c>
      <c r="BJ144" s="11">
        <f>BJ145+BJ146</f>
        <v>0</v>
      </c>
      <c r="BK144" s="339">
        <f>BK145+BK146</f>
        <v>0</v>
      </c>
      <c r="BL144" s="340"/>
      <c r="BM144" s="343">
        <f>BM145+BM146</f>
        <v>0</v>
      </c>
      <c r="BN144" s="344"/>
      <c r="BO144" s="11">
        <f t="shared" ref="BO144:BP144" si="215">BO145+BO146</f>
        <v>0</v>
      </c>
      <c r="BP144" s="11">
        <f t="shared" si="215"/>
        <v>0</v>
      </c>
      <c r="BQ144" s="339">
        <f>BQ145+BQ146</f>
        <v>0</v>
      </c>
      <c r="BR144" s="340"/>
      <c r="BS144" s="343">
        <f>BS145+BS146</f>
        <v>0</v>
      </c>
      <c r="BT144" s="344"/>
      <c r="BU144" s="11">
        <f t="shared" ref="BU144:BV144" si="216">BU145+BU146</f>
        <v>0</v>
      </c>
      <c r="BV144" s="11">
        <f t="shared" si="216"/>
        <v>0</v>
      </c>
    </row>
    <row r="145" spans="1:76" ht="38.25" customHeight="1" thickBot="1" x14ac:dyDescent="0.2">
      <c r="A145" s="30" t="s">
        <v>114</v>
      </c>
      <c r="B145" s="226" t="s">
        <v>345</v>
      </c>
      <c r="C145" s="26"/>
      <c r="D145" s="27">
        <v>6</v>
      </c>
      <c r="E145" s="27"/>
      <c r="F145" s="27"/>
      <c r="G145" s="51">
        <f>T145+Z145+AF145+AL145+AR145+AX145+BD145+BJ145+BP145+BV145</f>
        <v>3</v>
      </c>
      <c r="H145" s="28">
        <f>Q145+W145+AC145+AI145+AO145+AU145+BA145+BG145+BM145+BS145</f>
        <v>108</v>
      </c>
      <c r="I145" s="29">
        <f>Q145+W145+AC145+AI145+AO145+AU145+BA145+BG145+BM145+BS145</f>
        <v>108</v>
      </c>
      <c r="J145" s="29">
        <f>S145+Y145+AE145+AK145+AQ145+AW145+BC145+BI145+BO145+BU145</f>
        <v>0</v>
      </c>
      <c r="K145" s="348">
        <f>O145+U145+AA145+AG145+AM145+AS145+AY145+BE145+BK145+BQ145</f>
        <v>2</v>
      </c>
      <c r="L145" s="349"/>
      <c r="M145" s="350"/>
      <c r="N145" s="29"/>
      <c r="O145" s="351"/>
      <c r="P145" s="352"/>
      <c r="Q145" s="353"/>
      <c r="R145" s="354"/>
      <c r="S145" s="30"/>
      <c r="T145" s="28">
        <f>Q145/36</f>
        <v>0</v>
      </c>
      <c r="U145" s="355"/>
      <c r="V145" s="352"/>
      <c r="W145" s="353"/>
      <c r="X145" s="354"/>
      <c r="Y145" s="30"/>
      <c r="Z145" s="28">
        <f t="shared" ref="Z145:Z146" si="217">W145/36</f>
        <v>0</v>
      </c>
      <c r="AA145" s="355"/>
      <c r="AB145" s="352"/>
      <c r="AC145" s="353"/>
      <c r="AD145" s="354"/>
      <c r="AE145" s="30"/>
      <c r="AF145" s="28">
        <f t="shared" ref="AF145:AF146" si="218">AC145/36</f>
        <v>0</v>
      </c>
      <c r="AG145" s="355"/>
      <c r="AH145" s="352"/>
      <c r="AI145" s="353"/>
      <c r="AJ145" s="354"/>
      <c r="AK145" s="30"/>
      <c r="AL145" s="28">
        <f t="shared" ref="AL145:AL146" si="219">AI145/36</f>
        <v>0</v>
      </c>
      <c r="AM145" s="355"/>
      <c r="AN145" s="352"/>
      <c r="AO145" s="353"/>
      <c r="AP145" s="354"/>
      <c r="AQ145" s="30"/>
      <c r="AR145" s="28">
        <f t="shared" ref="AR145:AR146" si="220">AO145/36</f>
        <v>0</v>
      </c>
      <c r="AS145" s="355">
        <f>AU145/54</f>
        <v>2</v>
      </c>
      <c r="AT145" s="352"/>
      <c r="AU145" s="353">
        <v>108</v>
      </c>
      <c r="AV145" s="354"/>
      <c r="AW145" s="30"/>
      <c r="AX145" s="28">
        <f t="shared" ref="AX145:AX146" si="221">AU145/36</f>
        <v>3</v>
      </c>
      <c r="AY145" s="355"/>
      <c r="AZ145" s="352"/>
      <c r="BA145" s="353"/>
      <c r="BB145" s="354"/>
      <c r="BC145" s="30"/>
      <c r="BD145" s="28">
        <f t="shared" ref="BD145:BD146" si="222">BA145/36</f>
        <v>0</v>
      </c>
      <c r="BE145" s="355"/>
      <c r="BF145" s="352"/>
      <c r="BG145" s="353"/>
      <c r="BH145" s="354"/>
      <c r="BI145" s="30"/>
      <c r="BJ145" s="28">
        <f t="shared" ref="BJ145:BJ146" si="223">BG145/36</f>
        <v>0</v>
      </c>
      <c r="BK145" s="355"/>
      <c r="BL145" s="352"/>
      <c r="BM145" s="353"/>
      <c r="BN145" s="354"/>
      <c r="BO145" s="30"/>
      <c r="BP145" s="28">
        <f t="shared" ref="BP145:BP146" si="224">BM145/36</f>
        <v>0</v>
      </c>
      <c r="BQ145" s="355"/>
      <c r="BR145" s="352"/>
      <c r="BS145" s="353"/>
      <c r="BT145" s="354"/>
      <c r="BU145" s="30"/>
      <c r="BV145" s="28">
        <f t="shared" ref="BV145:BV146" si="225">BS145/36</f>
        <v>0</v>
      </c>
    </row>
    <row r="146" spans="1:76" ht="0.75" customHeight="1" x14ac:dyDescent="0.15">
      <c r="A146" s="33"/>
      <c r="B146" s="71"/>
      <c r="C146" s="27"/>
      <c r="D146" s="27"/>
      <c r="E146" s="27"/>
      <c r="F146" s="27"/>
      <c r="G146" s="51">
        <f>T146+Z146+AF146+AL146+AR146+AX146+BD146+BJ146+BP146+BV146</f>
        <v>0</v>
      </c>
      <c r="H146" s="28">
        <f>Q146+W146+AC146+AI146+AO146+AU146+BA146+BG146+BM146+BS146</f>
        <v>0</v>
      </c>
      <c r="I146" s="29">
        <f>Q146+W146+AC146+AI146+AO146+AU146+BA146+BG146+BM146+BS146</f>
        <v>0</v>
      </c>
      <c r="J146" s="29">
        <f>S146+Y146+AE146+AK146+AQ146+AW146+BC146+BI146+BO146+BU146</f>
        <v>0</v>
      </c>
      <c r="K146" s="348">
        <f>O146+U146+AA146+AG146+AM146+AS146+AY146+BE146+BK146+BQ146</f>
        <v>0</v>
      </c>
      <c r="L146" s="349"/>
      <c r="M146" s="350"/>
      <c r="N146" s="29"/>
      <c r="O146" s="356"/>
      <c r="P146" s="357"/>
      <c r="Q146" s="358"/>
      <c r="R146" s="359"/>
      <c r="S146" s="30"/>
      <c r="T146" s="28">
        <f>Q146/36</f>
        <v>0</v>
      </c>
      <c r="U146" s="360"/>
      <c r="V146" s="357"/>
      <c r="W146" s="358"/>
      <c r="X146" s="359"/>
      <c r="Y146" s="30"/>
      <c r="Z146" s="28">
        <f t="shared" si="217"/>
        <v>0</v>
      </c>
      <c r="AA146" s="360"/>
      <c r="AB146" s="357"/>
      <c r="AC146" s="358"/>
      <c r="AD146" s="359"/>
      <c r="AE146" s="30"/>
      <c r="AF146" s="28">
        <f t="shared" si="218"/>
        <v>0</v>
      </c>
      <c r="AG146" s="360"/>
      <c r="AH146" s="357"/>
      <c r="AI146" s="358"/>
      <c r="AJ146" s="359"/>
      <c r="AK146" s="30"/>
      <c r="AL146" s="28">
        <f t="shared" si="219"/>
        <v>0</v>
      </c>
      <c r="AM146" s="360"/>
      <c r="AN146" s="357"/>
      <c r="AO146" s="358"/>
      <c r="AP146" s="359"/>
      <c r="AQ146" s="30"/>
      <c r="AR146" s="28">
        <f t="shared" si="220"/>
        <v>0</v>
      </c>
      <c r="AS146" s="360"/>
      <c r="AT146" s="357"/>
      <c r="AU146" s="358"/>
      <c r="AV146" s="359"/>
      <c r="AW146" s="30"/>
      <c r="AX146" s="28">
        <f t="shared" si="221"/>
        <v>0</v>
      </c>
      <c r="AY146" s="360"/>
      <c r="AZ146" s="357"/>
      <c r="BA146" s="358"/>
      <c r="BB146" s="359"/>
      <c r="BC146" s="30"/>
      <c r="BD146" s="28">
        <f t="shared" si="222"/>
        <v>0</v>
      </c>
      <c r="BE146" s="360"/>
      <c r="BF146" s="357"/>
      <c r="BG146" s="358"/>
      <c r="BH146" s="359"/>
      <c r="BI146" s="30"/>
      <c r="BJ146" s="28">
        <f t="shared" si="223"/>
        <v>0</v>
      </c>
      <c r="BK146" s="360"/>
      <c r="BL146" s="357"/>
      <c r="BM146" s="358"/>
      <c r="BN146" s="359"/>
      <c r="BO146" s="30"/>
      <c r="BP146" s="28">
        <f t="shared" si="224"/>
        <v>0</v>
      </c>
      <c r="BQ146" s="360"/>
      <c r="BR146" s="357"/>
      <c r="BS146" s="358"/>
      <c r="BT146" s="359"/>
      <c r="BU146" s="30"/>
      <c r="BV146" s="28">
        <f t="shared" si="225"/>
        <v>0</v>
      </c>
    </row>
    <row r="147" spans="1:76" ht="10.5" customHeight="1" x14ac:dyDescent="0.15">
      <c r="A147" s="33" t="s">
        <v>76</v>
      </c>
      <c r="B147" s="62"/>
      <c r="C147" s="22"/>
      <c r="D147" s="22"/>
      <c r="E147" s="22"/>
      <c r="F147" s="22"/>
      <c r="G147" s="21"/>
      <c r="H147" s="21"/>
      <c r="I147" s="21"/>
      <c r="J147" s="21"/>
      <c r="K147" s="68"/>
      <c r="L147" s="68"/>
      <c r="M147" s="68"/>
      <c r="N147" s="21"/>
      <c r="O147" s="69"/>
      <c r="P147" s="69"/>
      <c r="Q147" s="22"/>
      <c r="R147" s="22"/>
      <c r="S147" s="22"/>
      <c r="T147" s="21"/>
      <c r="U147" s="69"/>
      <c r="V147" s="69"/>
      <c r="W147" s="22"/>
      <c r="X147" s="22"/>
      <c r="Y147" s="22"/>
      <c r="Z147" s="21"/>
      <c r="AA147" s="69"/>
      <c r="AB147" s="69"/>
      <c r="AC147" s="22"/>
      <c r="AD147" s="22"/>
      <c r="AE147" s="22"/>
      <c r="AF147" s="21"/>
      <c r="AG147" s="69"/>
      <c r="AH147" s="69"/>
      <c r="AI147" s="22"/>
      <c r="AJ147" s="22"/>
      <c r="AK147" s="22"/>
      <c r="AL147" s="21"/>
      <c r="AM147" s="69"/>
      <c r="AN147" s="69"/>
      <c r="AO147" s="22"/>
      <c r="AP147" s="22"/>
      <c r="AQ147" s="22"/>
      <c r="AR147" s="21"/>
      <c r="AS147" s="69"/>
      <c r="AT147" s="69"/>
      <c r="AU147" s="22"/>
      <c r="AV147" s="22"/>
      <c r="AW147" s="22"/>
      <c r="AX147" s="21"/>
      <c r="AY147" s="69"/>
      <c r="AZ147" s="69"/>
      <c r="BA147" s="22"/>
      <c r="BB147" s="22"/>
      <c r="BC147" s="22"/>
      <c r="BD147" s="21"/>
      <c r="BE147" s="69"/>
      <c r="BF147" s="69"/>
      <c r="BG147" s="22"/>
      <c r="BH147" s="22"/>
      <c r="BI147" s="22"/>
      <c r="BJ147" s="21"/>
      <c r="BK147" s="69"/>
      <c r="BL147" s="69"/>
      <c r="BM147" s="22"/>
      <c r="BN147" s="22"/>
      <c r="BO147" s="22"/>
      <c r="BP147" s="21"/>
      <c r="BQ147" s="69"/>
      <c r="BR147" s="69"/>
      <c r="BS147" s="22"/>
      <c r="BT147" s="22"/>
      <c r="BU147" s="22"/>
      <c r="BV147" s="21"/>
    </row>
    <row r="148" spans="1:76" ht="12.75" hidden="1" customHeight="1" thickBot="1" x14ac:dyDescent="0.2">
      <c r="A148" s="4"/>
      <c r="B148" s="20"/>
      <c r="C148" s="4"/>
      <c r="D148" s="4"/>
      <c r="E148" s="4"/>
      <c r="F148" s="4"/>
      <c r="G148" s="21"/>
      <c r="H148" s="21"/>
      <c r="I148" s="21"/>
      <c r="J148" s="21"/>
      <c r="K148" s="68"/>
      <c r="L148" s="68"/>
      <c r="M148" s="68"/>
      <c r="N148" s="21"/>
      <c r="O148" s="69"/>
      <c r="P148" s="69"/>
      <c r="Q148" s="70"/>
      <c r="R148" s="70"/>
      <c r="S148" s="22"/>
      <c r="T148" s="21"/>
      <c r="U148" s="69"/>
      <c r="V148" s="69"/>
      <c r="W148" s="22"/>
      <c r="X148" s="70"/>
      <c r="Y148" s="22"/>
      <c r="Z148" s="21"/>
      <c r="AA148" s="69"/>
      <c r="AB148" s="69"/>
      <c r="AC148" s="22"/>
      <c r="AD148" s="70"/>
      <c r="AE148" s="22"/>
      <c r="AF148" s="21"/>
      <c r="AG148" s="69"/>
      <c r="AH148" s="69"/>
      <c r="AI148" s="22"/>
      <c r="AJ148" s="70"/>
      <c r="AK148" s="22"/>
      <c r="AL148" s="21"/>
      <c r="AM148" s="69"/>
      <c r="AN148" s="69"/>
      <c r="AO148" s="22"/>
      <c r="AP148" s="70"/>
      <c r="AQ148" s="22"/>
      <c r="AR148" s="21"/>
      <c r="AS148" s="69"/>
      <c r="AT148" s="69"/>
      <c r="AU148" s="70"/>
      <c r="AV148" s="70"/>
      <c r="AW148" s="22"/>
      <c r="AX148" s="21"/>
      <c r="AY148" s="69"/>
      <c r="AZ148" s="69"/>
      <c r="BA148" s="22"/>
      <c r="BB148" s="70"/>
      <c r="BC148" s="22"/>
      <c r="BD148" s="21"/>
      <c r="BE148" s="69"/>
      <c r="BF148" s="69"/>
      <c r="BG148" s="70"/>
      <c r="BH148" s="70"/>
      <c r="BI148" s="22"/>
      <c r="BJ148" s="21"/>
      <c r="BK148" s="69"/>
      <c r="BL148" s="69"/>
      <c r="BM148" s="22"/>
      <c r="BN148" s="70"/>
      <c r="BO148" s="22"/>
      <c r="BP148" s="21"/>
      <c r="BQ148" s="69"/>
      <c r="BR148" s="69"/>
      <c r="BS148" s="70"/>
      <c r="BT148" s="70"/>
      <c r="BU148" s="22"/>
      <c r="BV148" s="21"/>
    </row>
    <row r="149" spans="1:76" ht="12.75" customHeight="1" thickBot="1" x14ac:dyDescent="0.2">
      <c r="A149" s="4"/>
      <c r="B149" s="20"/>
      <c r="C149" s="4"/>
      <c r="D149" s="4"/>
      <c r="E149" s="4"/>
      <c r="F149" s="4"/>
      <c r="G149" s="72"/>
      <c r="H149" s="72"/>
      <c r="I149" s="72"/>
      <c r="J149" s="72"/>
      <c r="K149" s="68"/>
      <c r="L149" s="68"/>
      <c r="M149" s="68"/>
      <c r="N149" s="72"/>
      <c r="O149" s="69"/>
      <c r="P149" s="69"/>
      <c r="Q149" s="73"/>
      <c r="R149" s="73"/>
      <c r="S149" s="4"/>
      <c r="T149" s="21"/>
      <c r="U149" s="69"/>
      <c r="V149" s="69"/>
      <c r="W149" s="73"/>
      <c r="X149" s="4"/>
      <c r="Y149" s="4"/>
      <c r="Z149" s="74"/>
      <c r="AA149" s="69"/>
      <c r="AB149" s="69"/>
      <c r="AC149" s="73"/>
      <c r="AD149" s="4"/>
      <c r="AE149" s="4"/>
      <c r="AF149" s="74"/>
      <c r="AG149" s="69"/>
      <c r="AH149" s="69"/>
      <c r="AI149" s="73"/>
      <c r="AJ149" s="4"/>
      <c r="AK149" s="4"/>
      <c r="AL149" s="74"/>
      <c r="AM149" s="69"/>
      <c r="AN149" s="69"/>
      <c r="AO149" s="73"/>
      <c r="AP149" s="4"/>
      <c r="AQ149" s="4"/>
      <c r="AR149" s="74"/>
      <c r="AS149" s="69"/>
      <c r="AT149" s="69"/>
      <c r="AU149" s="73"/>
      <c r="AV149" s="73"/>
      <c r="AW149" s="4"/>
      <c r="AX149" s="74"/>
      <c r="AY149" s="69"/>
      <c r="AZ149" s="69"/>
      <c r="BA149" s="73"/>
      <c r="BB149" s="4"/>
      <c r="BC149" s="4"/>
      <c r="BD149" s="74"/>
      <c r="BE149" s="69"/>
      <c r="BF149" s="69"/>
      <c r="BG149" s="73"/>
      <c r="BH149" s="73"/>
      <c r="BI149" s="4"/>
      <c r="BJ149" s="74"/>
      <c r="BK149" s="69"/>
      <c r="BL149" s="69"/>
      <c r="BM149" s="73"/>
      <c r="BN149" s="4"/>
      <c r="BO149" s="4"/>
      <c r="BP149" s="74"/>
      <c r="BQ149" s="69"/>
      <c r="BR149" s="69"/>
      <c r="BS149" s="73"/>
      <c r="BT149" s="73"/>
      <c r="BU149" s="4"/>
      <c r="BV149" s="74"/>
    </row>
    <row r="150" spans="1:76" ht="21" customHeight="1" thickBot="1" x14ac:dyDescent="0.2">
      <c r="A150" s="206" t="s">
        <v>115</v>
      </c>
      <c r="B150" s="227" t="s">
        <v>346</v>
      </c>
      <c r="C150" s="361"/>
      <c r="D150" s="361"/>
      <c r="E150" s="361"/>
      <c r="F150" s="361"/>
      <c r="G150" s="15">
        <f>G151+G152+G153+G154</f>
        <v>12</v>
      </c>
      <c r="H150" s="15">
        <f>H151+H152+H153+H154</f>
        <v>432</v>
      </c>
      <c r="I150" s="15">
        <f>I151+I152+I153+I154</f>
        <v>432</v>
      </c>
      <c r="J150" s="15">
        <f>J151+J152+J153+J154</f>
        <v>0</v>
      </c>
      <c r="K150" s="339">
        <f>O150+U150+AA150+AG150+AY150+BE150+BK150+BQ150</f>
        <v>8</v>
      </c>
      <c r="L150" s="342"/>
      <c r="M150" s="340"/>
      <c r="N150" s="15">
        <f>N151+N152+N153+N154</f>
        <v>0</v>
      </c>
      <c r="O150" s="362">
        <f>O151+O152+O153+O154</f>
        <v>0</v>
      </c>
      <c r="P150" s="363"/>
      <c r="Q150" s="75">
        <f>Q151+Q152+Q153+Q154</f>
        <v>0</v>
      </c>
      <c r="R150" s="76"/>
      <c r="S150" s="77">
        <f>S151+S152+S153+S154</f>
        <v>0</v>
      </c>
      <c r="T150" s="11">
        <f>T151+T152+T153+T154</f>
        <v>0</v>
      </c>
      <c r="U150" s="362">
        <f>U151+U152+U153+U154</f>
        <v>0</v>
      </c>
      <c r="V150" s="363"/>
      <c r="W150" s="75">
        <f>W151+W152+W153+W154</f>
        <v>0</v>
      </c>
      <c r="X150" s="76"/>
      <c r="Y150" s="77">
        <f>Y151+Y152+Y153+Y154</f>
        <v>0</v>
      </c>
      <c r="Z150" s="11">
        <f>Z151+Z152+Z153+Z154</f>
        <v>0</v>
      </c>
      <c r="AA150" s="362">
        <f>AA151+AA152+AA153+AA154</f>
        <v>0</v>
      </c>
      <c r="AB150" s="363"/>
      <c r="AC150" s="75">
        <f>AC151+AC152+AC153+AC154</f>
        <v>0</v>
      </c>
      <c r="AD150" s="76"/>
      <c r="AE150" s="77">
        <f>AE151+AE152+AE153+AE154</f>
        <v>0</v>
      </c>
      <c r="AF150" s="11">
        <f>AF151+AF152+AF153+AF154</f>
        <v>0</v>
      </c>
      <c r="AG150" s="362">
        <f>AG151+AG152+AG153+AG154</f>
        <v>0</v>
      </c>
      <c r="AH150" s="363"/>
      <c r="AI150" s="75">
        <f>AI151+AI152+AI153+AI154</f>
        <v>0</v>
      </c>
      <c r="AJ150" s="76"/>
      <c r="AK150" s="77">
        <f>AK151+AK152+AK153+AK154</f>
        <v>0</v>
      </c>
      <c r="AL150" s="11">
        <f>AL151+AL152+AL153+AL154</f>
        <v>0</v>
      </c>
      <c r="AM150" s="362">
        <f>AM151+AM152+AM153+AM154</f>
        <v>0</v>
      </c>
      <c r="AN150" s="363"/>
      <c r="AO150" s="75">
        <f>AO151+AO152+AO153+AO154</f>
        <v>0</v>
      </c>
      <c r="AP150" s="76"/>
      <c r="AQ150" s="77">
        <f>AQ151+AQ152+AQ153+AQ154</f>
        <v>0</v>
      </c>
      <c r="AR150" s="11">
        <f>AR151+AR152+AR153+AR154</f>
        <v>0</v>
      </c>
      <c r="AS150" s="362">
        <f>AS151+AS152+AS153+AS154</f>
        <v>0</v>
      </c>
      <c r="AT150" s="363"/>
      <c r="AU150" s="75">
        <f>AU151+AU152+AU153+AU154</f>
        <v>0</v>
      </c>
      <c r="AV150" s="76"/>
      <c r="AW150" s="77">
        <f>AW151+AW152+AW153+AW154</f>
        <v>0</v>
      </c>
      <c r="AX150" s="11">
        <f>AX151+AX152+AX153+AX154</f>
        <v>0</v>
      </c>
      <c r="AY150" s="362">
        <f>AY151+AY152+AY153+AY154</f>
        <v>0</v>
      </c>
      <c r="AZ150" s="363"/>
      <c r="BA150" s="75">
        <f>BA151+BA152+BA153+BA154</f>
        <v>0</v>
      </c>
      <c r="BB150" s="76"/>
      <c r="BC150" s="77">
        <f>BC151+BC152+BC153+BC154</f>
        <v>0</v>
      </c>
      <c r="BD150" s="11">
        <f>BD151+BD152+BD153+BD154</f>
        <v>0</v>
      </c>
      <c r="BE150" s="362">
        <f>BE151+BE152+BE153+BE154</f>
        <v>0</v>
      </c>
      <c r="BF150" s="363"/>
      <c r="BG150" s="75">
        <f>BG151+BG152+BG153+BG154</f>
        <v>0</v>
      </c>
      <c r="BH150" s="76"/>
      <c r="BI150" s="77">
        <f>BI151+BI152+BI153+BI154</f>
        <v>0</v>
      </c>
      <c r="BJ150" s="11">
        <f>BJ151+BJ152+BJ153+BJ154</f>
        <v>0</v>
      </c>
      <c r="BK150" s="362">
        <f>BK151+BK152+BK153+BK154</f>
        <v>0</v>
      </c>
      <c r="BL150" s="363"/>
      <c r="BM150" s="75">
        <f>BM151+BM152+BM153+BM154</f>
        <v>0</v>
      </c>
      <c r="BN150" s="76"/>
      <c r="BO150" s="77">
        <f>BO151+BO152+BO153+BO154</f>
        <v>0</v>
      </c>
      <c r="BP150" s="11">
        <f>BP151+BP152+BP153+BP154</f>
        <v>0</v>
      </c>
      <c r="BQ150" s="362">
        <f>BQ151+BQ152+BQ153+BQ154</f>
        <v>8</v>
      </c>
      <c r="BR150" s="363"/>
      <c r="BS150" s="364">
        <f>BS151+BS152+BS153+BS154</f>
        <v>432</v>
      </c>
      <c r="BT150" s="365"/>
      <c r="BU150" s="77">
        <f>BU151+BU152+BU153+BU154</f>
        <v>0</v>
      </c>
      <c r="BV150" s="11">
        <f>BV151+BV152+BV153+BV154</f>
        <v>12</v>
      </c>
    </row>
    <row r="151" spans="1:76" ht="46.5" customHeight="1" thickBot="1" x14ac:dyDescent="0.2">
      <c r="A151" s="30" t="s">
        <v>117</v>
      </c>
      <c r="B151" s="226" t="s">
        <v>347</v>
      </c>
      <c r="C151" s="26"/>
      <c r="D151" s="27"/>
      <c r="E151" s="27" t="s">
        <v>300</v>
      </c>
      <c r="F151" s="27"/>
      <c r="G151" s="51">
        <f>T151+Z151+AF151+AL151+AR151+AX151+BD151+BJ151+BP151+BV151</f>
        <v>6</v>
      </c>
      <c r="H151" s="28">
        <f>Q151+W151+AC151+AI151+AO151+AU151+BA151+BG151+BM151+BS151</f>
        <v>216</v>
      </c>
      <c r="I151" s="29">
        <f>Q151+W151+AC151+AI151+AO151+AU151+BA151+BG151+BM151+BS151</f>
        <v>216</v>
      </c>
      <c r="J151" s="29">
        <f>S151+Y151+AE151+AK151+AQ151+AW151+BC151+BI151+BO151+BU151</f>
        <v>0</v>
      </c>
      <c r="K151" s="348">
        <f>O151+U151+AA151+AG151+AM151+AS151+AY151+BE151+BK151+BQ151</f>
        <v>4</v>
      </c>
      <c r="L151" s="349"/>
      <c r="M151" s="350"/>
      <c r="N151" s="29"/>
      <c r="O151" s="351"/>
      <c r="P151" s="352"/>
      <c r="Q151" s="353"/>
      <c r="R151" s="354"/>
      <c r="S151" s="30"/>
      <c r="T151" s="28">
        <f t="shared" ref="T151:T154" si="226">Q151/36</f>
        <v>0</v>
      </c>
      <c r="U151" s="355"/>
      <c r="V151" s="352"/>
      <c r="W151" s="353"/>
      <c r="X151" s="354"/>
      <c r="Y151" s="30"/>
      <c r="Z151" s="28">
        <f t="shared" ref="Z151:Z154" si="227">W151/36</f>
        <v>0</v>
      </c>
      <c r="AA151" s="355"/>
      <c r="AB151" s="352"/>
      <c r="AC151" s="353"/>
      <c r="AD151" s="354"/>
      <c r="AE151" s="30"/>
      <c r="AF151" s="28">
        <f t="shared" ref="AF151:AF154" si="228">AC151/36</f>
        <v>0</v>
      </c>
      <c r="AG151" s="355"/>
      <c r="AH151" s="352"/>
      <c r="AI151" s="353"/>
      <c r="AJ151" s="354"/>
      <c r="AK151" s="30"/>
      <c r="AL151" s="28">
        <f t="shared" ref="AL151:AL154" si="229">AI151/36</f>
        <v>0</v>
      </c>
      <c r="AM151" s="355"/>
      <c r="AN151" s="352"/>
      <c r="AO151" s="353"/>
      <c r="AP151" s="354"/>
      <c r="AQ151" s="30"/>
      <c r="AR151" s="28">
        <f t="shared" ref="AR151:AR154" si="230">AO151/36</f>
        <v>0</v>
      </c>
      <c r="AS151" s="355"/>
      <c r="AT151" s="352"/>
      <c r="AU151" s="366"/>
      <c r="AV151" s="367"/>
      <c r="AW151" s="30"/>
      <c r="AX151" s="28">
        <f t="shared" ref="AX151:AX154" si="231">AU151/36</f>
        <v>0</v>
      </c>
      <c r="AY151" s="355"/>
      <c r="AZ151" s="352"/>
      <c r="BA151" s="353"/>
      <c r="BB151" s="354"/>
      <c r="BC151" s="30"/>
      <c r="BD151" s="28">
        <f t="shared" ref="BD151:BD154" si="232">BA151/36</f>
        <v>0</v>
      </c>
      <c r="BE151" s="355"/>
      <c r="BF151" s="352"/>
      <c r="BG151" s="366"/>
      <c r="BH151" s="367"/>
      <c r="BI151" s="30"/>
      <c r="BJ151" s="28">
        <f t="shared" ref="BJ151:BJ154" si="233">BG151/36</f>
        <v>0</v>
      </c>
      <c r="BK151" s="355"/>
      <c r="BL151" s="352"/>
      <c r="BM151" s="353"/>
      <c r="BN151" s="354"/>
      <c r="BO151" s="30"/>
      <c r="BP151" s="28">
        <f t="shared" ref="BP151:BP154" si="234">BM151/36</f>
        <v>0</v>
      </c>
      <c r="BQ151" s="355">
        <f>BS151/54</f>
        <v>4</v>
      </c>
      <c r="BR151" s="352"/>
      <c r="BS151" s="353">
        <v>216</v>
      </c>
      <c r="BT151" s="354"/>
      <c r="BU151" s="30"/>
      <c r="BV151" s="28">
        <f t="shared" ref="BV151:BV154" si="235">BS151/36</f>
        <v>6</v>
      </c>
      <c r="BW151" s="105" t="s">
        <v>355</v>
      </c>
    </row>
    <row r="152" spans="1:76" ht="22.5" customHeight="1" thickBot="1" x14ac:dyDescent="0.2">
      <c r="A152" s="30" t="s">
        <v>118</v>
      </c>
      <c r="B152" s="226" t="s">
        <v>121</v>
      </c>
      <c r="C152" s="26"/>
      <c r="D152" s="27"/>
      <c r="E152" s="27" t="s">
        <v>300</v>
      </c>
      <c r="F152" s="27"/>
      <c r="G152" s="51">
        <f>T152+Z152+AF152+AL152+AR152+AX152+BD152+BJ152+BP152+BV152</f>
        <v>6</v>
      </c>
      <c r="H152" s="28">
        <f>Q152+W152+AC152+AI152+AO152+AU152+BA152+BG152+BM152+BS152</f>
        <v>216</v>
      </c>
      <c r="I152" s="29">
        <f>Q152+W152+AC152+AI152+AO152+AU152+BA152+BG152+BM152+BS152</f>
        <v>216</v>
      </c>
      <c r="J152" s="29">
        <f>S152+Y152+AE152+AK152+AQ152+AW152+BC152+BI152+BO152+BU152</f>
        <v>0</v>
      </c>
      <c r="K152" s="348">
        <f>O152+U152+AA152+AG152+AM152+AS152+AY152+BE152+BK152+BQ152</f>
        <v>4</v>
      </c>
      <c r="L152" s="349"/>
      <c r="M152" s="350"/>
      <c r="N152" s="29"/>
      <c r="O152" s="356"/>
      <c r="P152" s="357"/>
      <c r="Q152" s="358"/>
      <c r="R152" s="359"/>
      <c r="S152" s="30"/>
      <c r="T152" s="28">
        <f t="shared" si="226"/>
        <v>0</v>
      </c>
      <c r="U152" s="360"/>
      <c r="V152" s="357"/>
      <c r="W152" s="358"/>
      <c r="X152" s="359"/>
      <c r="Y152" s="30"/>
      <c r="Z152" s="28">
        <f t="shared" si="227"/>
        <v>0</v>
      </c>
      <c r="AA152" s="360"/>
      <c r="AB152" s="357"/>
      <c r="AC152" s="358"/>
      <c r="AD152" s="359"/>
      <c r="AE152" s="30"/>
      <c r="AF152" s="28">
        <f t="shared" si="228"/>
        <v>0</v>
      </c>
      <c r="AG152" s="360"/>
      <c r="AH152" s="357"/>
      <c r="AI152" s="358">
        <f>AJ152+AK152</f>
        <v>0</v>
      </c>
      <c r="AJ152" s="359"/>
      <c r="AK152" s="30"/>
      <c r="AL152" s="28">
        <f t="shared" si="229"/>
        <v>0</v>
      </c>
      <c r="AM152" s="360"/>
      <c r="AN152" s="357"/>
      <c r="AO152" s="358">
        <f>AP152+AQ152</f>
        <v>0</v>
      </c>
      <c r="AP152" s="359"/>
      <c r="AQ152" s="30"/>
      <c r="AR152" s="28">
        <f t="shared" si="230"/>
        <v>0</v>
      </c>
      <c r="AS152" s="360"/>
      <c r="AT152" s="357"/>
      <c r="AU152" s="358">
        <f>AV152+AW152</f>
        <v>0</v>
      </c>
      <c r="AV152" s="359"/>
      <c r="AW152" s="30"/>
      <c r="AX152" s="28">
        <f t="shared" si="231"/>
        <v>0</v>
      </c>
      <c r="AY152" s="360"/>
      <c r="AZ152" s="357"/>
      <c r="BA152" s="358">
        <f>BB152+BC152</f>
        <v>0</v>
      </c>
      <c r="BB152" s="359"/>
      <c r="BC152" s="30"/>
      <c r="BD152" s="28">
        <f t="shared" si="232"/>
        <v>0</v>
      </c>
      <c r="BE152" s="360"/>
      <c r="BF152" s="357"/>
      <c r="BG152" s="358">
        <f>BH152+BI152</f>
        <v>0</v>
      </c>
      <c r="BH152" s="359"/>
      <c r="BI152" s="30"/>
      <c r="BJ152" s="28">
        <f t="shared" si="233"/>
        <v>0</v>
      </c>
      <c r="BK152" s="360"/>
      <c r="BL152" s="357"/>
      <c r="BM152" s="358"/>
      <c r="BN152" s="359"/>
      <c r="BO152" s="30"/>
      <c r="BP152" s="28">
        <f t="shared" si="234"/>
        <v>0</v>
      </c>
      <c r="BQ152" s="360">
        <f>BS152/54</f>
        <v>4</v>
      </c>
      <c r="BR152" s="357"/>
      <c r="BS152" s="358">
        <v>216</v>
      </c>
      <c r="BT152" s="359"/>
      <c r="BU152" s="30"/>
      <c r="BV152" s="28">
        <f t="shared" si="235"/>
        <v>6</v>
      </c>
    </row>
    <row r="153" spans="1:76" ht="0.75" customHeight="1" x14ac:dyDescent="0.15">
      <c r="A153" s="30" t="s">
        <v>120</v>
      </c>
      <c r="B153" s="71"/>
      <c r="C153" s="26"/>
      <c r="D153" s="27"/>
      <c r="E153" s="27"/>
      <c r="F153" s="27"/>
      <c r="G153" s="51">
        <f>T153+Z153+AF153+AL153+AR153+AX153+BD153+BJ153+BP153+BV153</f>
        <v>0</v>
      </c>
      <c r="H153" s="28">
        <f>Q153+W153+AC153+AI153+AO153+AU153+BA153+BG153+BM153+BS153</f>
        <v>0</v>
      </c>
      <c r="I153" s="29">
        <f>Q153+W153+AC153+AI153+AO153+AU153+BA153+BG153+BM153+BS153</f>
        <v>0</v>
      </c>
      <c r="J153" s="29">
        <f>S153+Y153+AE153+AK153+AQ153+AW153+BC153+BI153+BO153+BU153</f>
        <v>0</v>
      </c>
      <c r="K153" s="348">
        <f>O153+U153+AA153+AG153+AM153+AS153+AY153+BE153+BK153+BQ153</f>
        <v>0</v>
      </c>
      <c r="L153" s="349"/>
      <c r="M153" s="350"/>
      <c r="N153" s="29"/>
      <c r="O153" s="356"/>
      <c r="P153" s="357"/>
      <c r="Q153" s="358"/>
      <c r="R153" s="359"/>
      <c r="S153" s="30"/>
      <c r="T153" s="28">
        <f t="shared" si="226"/>
        <v>0</v>
      </c>
      <c r="U153" s="360"/>
      <c r="V153" s="357"/>
      <c r="W153" s="358"/>
      <c r="X153" s="359"/>
      <c r="Y153" s="30"/>
      <c r="Z153" s="28">
        <f t="shared" si="227"/>
        <v>0</v>
      </c>
      <c r="AA153" s="360"/>
      <c r="AB153" s="357"/>
      <c r="AC153" s="358"/>
      <c r="AD153" s="359"/>
      <c r="AE153" s="30"/>
      <c r="AF153" s="28">
        <f t="shared" si="228"/>
        <v>0</v>
      </c>
      <c r="AG153" s="360"/>
      <c r="AH153" s="357"/>
      <c r="AI153" s="358"/>
      <c r="AJ153" s="359"/>
      <c r="AK153" s="30"/>
      <c r="AL153" s="28">
        <f t="shared" si="229"/>
        <v>0</v>
      </c>
      <c r="AM153" s="360"/>
      <c r="AN153" s="357"/>
      <c r="AO153" s="358"/>
      <c r="AP153" s="359"/>
      <c r="AQ153" s="30"/>
      <c r="AR153" s="28">
        <f t="shared" si="230"/>
        <v>0</v>
      </c>
      <c r="AS153" s="360"/>
      <c r="AT153" s="357"/>
      <c r="AU153" s="358"/>
      <c r="AV153" s="359"/>
      <c r="AW153" s="30"/>
      <c r="AX153" s="28">
        <f t="shared" si="231"/>
        <v>0</v>
      </c>
      <c r="AY153" s="360"/>
      <c r="AZ153" s="357"/>
      <c r="BA153" s="358"/>
      <c r="BB153" s="359"/>
      <c r="BC153" s="30"/>
      <c r="BD153" s="28">
        <f t="shared" si="232"/>
        <v>0</v>
      </c>
      <c r="BE153" s="360"/>
      <c r="BF153" s="357"/>
      <c r="BG153" s="358"/>
      <c r="BH153" s="359"/>
      <c r="BI153" s="30"/>
      <c r="BJ153" s="28">
        <f t="shared" si="233"/>
        <v>0</v>
      </c>
      <c r="BK153" s="360"/>
      <c r="BL153" s="357"/>
      <c r="BM153" s="358"/>
      <c r="BN153" s="359"/>
      <c r="BO153" s="30"/>
      <c r="BP153" s="28">
        <f t="shared" si="234"/>
        <v>0</v>
      </c>
      <c r="BQ153" s="360"/>
      <c r="BR153" s="357"/>
      <c r="BS153" s="368"/>
      <c r="BT153" s="369"/>
      <c r="BU153" s="30"/>
      <c r="BV153" s="28">
        <f t="shared" si="235"/>
        <v>0</v>
      </c>
    </row>
    <row r="154" spans="1:76" ht="18" hidden="1" customHeight="1" x14ac:dyDescent="0.15">
      <c r="A154" s="30" t="s">
        <v>122</v>
      </c>
      <c r="B154" s="71"/>
      <c r="C154" s="26"/>
      <c r="D154" s="27"/>
      <c r="E154" s="27"/>
      <c r="F154" s="27"/>
      <c r="G154" s="51">
        <f>T154+Z154+AF154+AL154+AR154+AX154+BD154+BJ154+BP154+BV154</f>
        <v>0</v>
      </c>
      <c r="H154" s="28">
        <f>Q154+W154+AC154+AI154+AO154+AU154+BA154+BG154+BM154+BS154</f>
        <v>0</v>
      </c>
      <c r="I154" s="29">
        <f>Q154+W154+AC154+AI154+AO154+AU154+BA154+BG154+BM154+BS154</f>
        <v>0</v>
      </c>
      <c r="J154" s="29">
        <f>S154+Y154+AE154+AK154+AQ154+AW154+BC154+BI154+BO154+BU154</f>
        <v>0</v>
      </c>
      <c r="K154" s="348">
        <f>O154+U154+AA154+AG154+AM154+AS154+AY154+BE154+BK154+BQ154</f>
        <v>0</v>
      </c>
      <c r="L154" s="349"/>
      <c r="M154" s="350"/>
      <c r="N154" s="29"/>
      <c r="O154" s="356"/>
      <c r="P154" s="357"/>
      <c r="Q154" s="358"/>
      <c r="R154" s="359"/>
      <c r="S154" s="30"/>
      <c r="T154" s="28">
        <f t="shared" si="226"/>
        <v>0</v>
      </c>
      <c r="U154" s="360"/>
      <c r="V154" s="357"/>
      <c r="W154" s="358"/>
      <c r="X154" s="359"/>
      <c r="Y154" s="30"/>
      <c r="Z154" s="28">
        <f t="shared" si="227"/>
        <v>0</v>
      </c>
      <c r="AA154" s="360"/>
      <c r="AB154" s="357"/>
      <c r="AC154" s="358"/>
      <c r="AD154" s="359"/>
      <c r="AE154" s="30"/>
      <c r="AF154" s="28">
        <f t="shared" si="228"/>
        <v>0</v>
      </c>
      <c r="AG154" s="360"/>
      <c r="AH154" s="357"/>
      <c r="AI154" s="358"/>
      <c r="AJ154" s="359"/>
      <c r="AK154" s="30"/>
      <c r="AL154" s="28">
        <f t="shared" si="229"/>
        <v>0</v>
      </c>
      <c r="AM154" s="360"/>
      <c r="AN154" s="357"/>
      <c r="AO154" s="358"/>
      <c r="AP154" s="359"/>
      <c r="AQ154" s="30"/>
      <c r="AR154" s="28">
        <f t="shared" si="230"/>
        <v>0</v>
      </c>
      <c r="AS154" s="360"/>
      <c r="AT154" s="357"/>
      <c r="AU154" s="358"/>
      <c r="AV154" s="359"/>
      <c r="AW154" s="30"/>
      <c r="AX154" s="28">
        <f t="shared" si="231"/>
        <v>0</v>
      </c>
      <c r="AY154" s="360"/>
      <c r="AZ154" s="357"/>
      <c r="BA154" s="358"/>
      <c r="BB154" s="359"/>
      <c r="BC154" s="30"/>
      <c r="BD154" s="28">
        <f t="shared" si="232"/>
        <v>0</v>
      </c>
      <c r="BE154" s="360"/>
      <c r="BF154" s="357"/>
      <c r="BG154" s="358"/>
      <c r="BH154" s="359"/>
      <c r="BI154" s="30"/>
      <c r="BJ154" s="28">
        <f t="shared" si="233"/>
        <v>0</v>
      </c>
      <c r="BK154" s="360"/>
      <c r="BL154" s="357"/>
      <c r="BM154" s="358"/>
      <c r="BN154" s="359"/>
      <c r="BO154" s="30"/>
      <c r="BP154" s="28">
        <f t="shared" si="234"/>
        <v>0</v>
      </c>
      <c r="BQ154" s="360"/>
      <c r="BR154" s="357"/>
      <c r="BS154" s="368"/>
      <c r="BT154" s="369"/>
      <c r="BU154" s="30"/>
      <c r="BV154" s="28">
        <f t="shared" si="235"/>
        <v>0</v>
      </c>
    </row>
    <row r="155" spans="1:76" ht="12" customHeight="1" x14ac:dyDescent="0.15">
      <c r="A155" s="33" t="s">
        <v>76</v>
      </c>
      <c r="B155" s="62"/>
      <c r="C155" s="33"/>
      <c r="D155" s="33"/>
      <c r="E155" s="33"/>
      <c r="F155" s="33"/>
      <c r="G155" s="35"/>
      <c r="H155" s="35"/>
      <c r="I155" s="35"/>
      <c r="J155" s="35"/>
      <c r="K155" s="35"/>
      <c r="L155" s="35"/>
      <c r="M155" s="35"/>
      <c r="N155" s="35"/>
      <c r="O155" s="33"/>
      <c r="P155" s="33"/>
      <c r="Q155" s="33"/>
      <c r="R155" s="33"/>
      <c r="S155" s="33"/>
      <c r="T155" s="35"/>
      <c r="U155" s="33"/>
      <c r="V155" s="33"/>
      <c r="W155" s="22"/>
      <c r="X155" s="33"/>
      <c r="Y155" s="33"/>
      <c r="Z155" s="78"/>
      <c r="AA155" s="33"/>
      <c r="AB155" s="33"/>
      <c r="AC155" s="33"/>
      <c r="AD155" s="33"/>
      <c r="AE155" s="33"/>
      <c r="AF155" s="78"/>
      <c r="AG155" s="33"/>
      <c r="AH155" s="33"/>
      <c r="AI155" s="33"/>
      <c r="AJ155" s="33"/>
      <c r="AK155" s="33"/>
      <c r="AL155" s="78"/>
      <c r="AM155" s="33"/>
      <c r="AN155" s="33"/>
      <c r="AO155" s="33"/>
      <c r="AP155" s="33"/>
      <c r="AQ155" s="33"/>
      <c r="AR155" s="78"/>
      <c r="AS155" s="33"/>
      <c r="AT155" s="33"/>
      <c r="AU155" s="22"/>
      <c r="AV155" s="22"/>
      <c r="AW155" s="33"/>
      <c r="AX155" s="78"/>
      <c r="AY155" s="33"/>
      <c r="AZ155" s="33"/>
      <c r="BA155" s="33"/>
      <c r="BB155" s="33"/>
      <c r="BC155" s="33"/>
      <c r="BD155" s="78"/>
      <c r="BE155" s="33"/>
      <c r="BF155" s="33"/>
      <c r="BG155" s="22"/>
      <c r="BH155" s="22"/>
      <c r="BI155" s="33"/>
      <c r="BJ155" s="78"/>
      <c r="BK155" s="33"/>
      <c r="BL155" s="33"/>
      <c r="BM155" s="33"/>
      <c r="BN155" s="33"/>
      <c r="BO155" s="33"/>
      <c r="BP155" s="78"/>
      <c r="BQ155" s="33"/>
      <c r="BR155" s="33"/>
      <c r="BS155" s="22"/>
      <c r="BT155" s="22"/>
      <c r="BU155" s="33"/>
      <c r="BV155" s="78"/>
    </row>
    <row r="156" spans="1:76" ht="13.5" customHeight="1" x14ac:dyDescent="0.15">
      <c r="A156" s="4"/>
      <c r="B156" s="20"/>
      <c r="C156" s="4"/>
      <c r="D156" s="4"/>
      <c r="E156" s="4"/>
      <c r="F156" s="4"/>
      <c r="G156" s="72"/>
      <c r="H156" s="72"/>
      <c r="I156" s="72"/>
      <c r="J156" s="72"/>
      <c r="K156" s="72"/>
      <c r="L156" s="72"/>
      <c r="M156" s="72"/>
      <c r="N156" s="72"/>
      <c r="O156" s="4"/>
      <c r="P156" s="4"/>
      <c r="Q156" s="4"/>
      <c r="R156" s="4"/>
      <c r="S156" s="4"/>
      <c r="T156" s="21"/>
      <c r="U156" s="4"/>
      <c r="V156" s="4"/>
      <c r="W156" s="4"/>
      <c r="X156" s="4"/>
      <c r="Y156" s="4"/>
      <c r="Z156" s="74"/>
      <c r="AA156" s="4"/>
      <c r="AB156" s="4"/>
      <c r="AC156" s="4"/>
      <c r="AD156" s="4"/>
      <c r="AE156" s="4"/>
      <c r="AF156" s="74"/>
      <c r="AG156" s="4"/>
      <c r="AH156" s="4"/>
      <c r="AI156" s="4"/>
      <c r="AJ156" s="4"/>
      <c r="AK156" s="4"/>
      <c r="AL156" s="74"/>
      <c r="AM156" s="4"/>
      <c r="AN156" s="4"/>
      <c r="AO156" s="4"/>
      <c r="AP156" s="4"/>
      <c r="AQ156" s="4"/>
      <c r="AR156" s="74"/>
      <c r="AS156" s="4"/>
      <c r="AT156" s="4"/>
      <c r="AU156" s="4"/>
      <c r="AV156" s="4"/>
      <c r="AW156" s="4"/>
      <c r="AX156" s="74"/>
      <c r="AY156" s="4"/>
      <c r="AZ156" s="4"/>
      <c r="BA156" s="4"/>
      <c r="BB156" s="4"/>
      <c r="BC156" s="4"/>
      <c r="BD156" s="74"/>
      <c r="BE156" s="4"/>
      <c r="BF156" s="4"/>
      <c r="BG156" s="4"/>
      <c r="BH156" s="4"/>
      <c r="BI156" s="4"/>
      <c r="BJ156" s="74"/>
      <c r="BK156" s="4"/>
      <c r="BL156" s="4"/>
      <c r="BM156" s="4"/>
      <c r="BN156" s="4"/>
      <c r="BO156" s="4"/>
      <c r="BP156" s="74"/>
      <c r="BQ156" s="4"/>
      <c r="BR156" s="4"/>
      <c r="BS156" s="4"/>
      <c r="BT156" s="4"/>
      <c r="BU156" s="4"/>
      <c r="BV156" s="74"/>
    </row>
    <row r="157" spans="1:76" ht="11.25" customHeight="1" x14ac:dyDescent="0.15">
      <c r="A157" s="373" t="s">
        <v>0</v>
      </c>
      <c r="B157" s="373" t="s">
        <v>1</v>
      </c>
      <c r="C157" s="374"/>
      <c r="D157" s="374"/>
      <c r="E157" s="374"/>
      <c r="F157" s="374"/>
      <c r="G157" s="375" t="s">
        <v>3</v>
      </c>
      <c r="H157" s="371"/>
      <c r="I157" s="371"/>
      <c r="J157" s="371"/>
      <c r="K157" s="371"/>
      <c r="L157" s="371"/>
      <c r="M157" s="371"/>
      <c r="N157" s="371"/>
      <c r="O157" s="370"/>
      <c r="P157" s="370"/>
      <c r="Q157" s="370"/>
      <c r="R157" s="370"/>
      <c r="S157" s="370"/>
      <c r="T157" s="371"/>
      <c r="U157" s="370"/>
      <c r="V157" s="370"/>
      <c r="W157" s="370"/>
      <c r="X157" s="370"/>
      <c r="Y157" s="370"/>
      <c r="Z157" s="372"/>
      <c r="AA157" s="370"/>
      <c r="AB157" s="370"/>
      <c r="AC157" s="370"/>
      <c r="AD157" s="370"/>
      <c r="AE157" s="370"/>
      <c r="AF157" s="372"/>
      <c r="AG157" s="370"/>
      <c r="AH157" s="370"/>
      <c r="AI157" s="370"/>
      <c r="AJ157" s="370"/>
      <c r="AK157" s="370"/>
      <c r="AL157" s="372"/>
      <c r="AM157" s="370"/>
      <c r="AN157" s="370"/>
      <c r="AO157" s="370"/>
      <c r="AP157" s="370"/>
      <c r="AQ157" s="370"/>
      <c r="AR157" s="372"/>
      <c r="AS157" s="370"/>
      <c r="AT157" s="370"/>
      <c r="AU157" s="370"/>
      <c r="AV157" s="370"/>
      <c r="AW157" s="370"/>
      <c r="AX157" s="372"/>
      <c r="AY157" s="370"/>
      <c r="AZ157" s="370"/>
      <c r="BA157" s="370"/>
      <c r="BB157" s="370"/>
      <c r="BC157" s="370"/>
      <c r="BD157" s="372"/>
      <c r="BE157" s="370"/>
      <c r="BF157" s="370"/>
      <c r="BG157" s="370"/>
      <c r="BH157" s="370"/>
      <c r="BI157" s="370"/>
      <c r="BJ157" s="372"/>
      <c r="BK157" s="370"/>
      <c r="BL157" s="370"/>
      <c r="BM157" s="370"/>
      <c r="BN157" s="370"/>
      <c r="BO157" s="370"/>
      <c r="BP157" s="372"/>
      <c r="BQ157" s="370" t="s">
        <v>107</v>
      </c>
      <c r="BR157" s="370"/>
      <c r="BS157" s="370" t="s">
        <v>108</v>
      </c>
      <c r="BT157" s="370"/>
      <c r="BU157" s="370"/>
      <c r="BV157" s="372" t="s">
        <v>3</v>
      </c>
      <c r="BW157" s="36"/>
      <c r="BX157" s="36"/>
    </row>
    <row r="158" spans="1:76" ht="26.25" customHeight="1" thickBot="1" x14ac:dyDescent="0.2">
      <c r="A158" s="373"/>
      <c r="B158" s="373"/>
      <c r="C158" s="374"/>
      <c r="D158" s="374"/>
      <c r="E158" s="374"/>
      <c r="F158" s="374"/>
      <c r="G158" s="376"/>
      <c r="H158" s="79" t="s">
        <v>123</v>
      </c>
      <c r="I158" s="79" t="s">
        <v>105</v>
      </c>
      <c r="J158" s="72"/>
      <c r="K158" s="72"/>
      <c r="L158" s="72"/>
      <c r="M158" s="72"/>
      <c r="N158" s="29" t="s">
        <v>18</v>
      </c>
      <c r="O158" s="370"/>
      <c r="P158" s="370"/>
      <c r="Q158" s="80"/>
      <c r="R158" s="81"/>
      <c r="S158" s="82"/>
      <c r="T158" s="371"/>
      <c r="U158" s="370"/>
      <c r="V158" s="370"/>
      <c r="W158" s="80"/>
      <c r="X158" s="81"/>
      <c r="Y158" s="82"/>
      <c r="Z158" s="372"/>
      <c r="AA158" s="370"/>
      <c r="AB158" s="370"/>
      <c r="AC158" s="80"/>
      <c r="AD158" s="81"/>
      <c r="AE158" s="82"/>
      <c r="AF158" s="372"/>
      <c r="AG158" s="370"/>
      <c r="AH158" s="370"/>
      <c r="AI158" s="80"/>
      <c r="AJ158" s="81"/>
      <c r="AK158" s="82"/>
      <c r="AL158" s="372"/>
      <c r="AM158" s="370"/>
      <c r="AN158" s="370"/>
      <c r="AO158" s="80"/>
      <c r="AP158" s="81"/>
      <c r="AQ158" s="82"/>
      <c r="AR158" s="372"/>
      <c r="AS158" s="370"/>
      <c r="AT158" s="370"/>
      <c r="AU158" s="80"/>
      <c r="AV158" s="81"/>
      <c r="AW158" s="82"/>
      <c r="AX158" s="372"/>
      <c r="AY158" s="370"/>
      <c r="AZ158" s="370"/>
      <c r="BA158" s="80"/>
      <c r="BB158" s="81"/>
      <c r="BC158" s="82"/>
      <c r="BD158" s="372"/>
      <c r="BE158" s="370"/>
      <c r="BF158" s="370"/>
      <c r="BG158" s="80"/>
      <c r="BH158" s="81"/>
      <c r="BI158" s="82"/>
      <c r="BJ158" s="372"/>
      <c r="BK158" s="370"/>
      <c r="BL158" s="370"/>
      <c r="BM158" s="80"/>
      <c r="BN158" s="81"/>
      <c r="BO158" s="82"/>
      <c r="BP158" s="372"/>
      <c r="BQ158" s="370"/>
      <c r="BR158" s="370"/>
      <c r="BS158" s="83" t="s">
        <v>124</v>
      </c>
      <c r="BT158" s="84" t="s">
        <v>109</v>
      </c>
      <c r="BU158" s="82" t="s">
        <v>18</v>
      </c>
      <c r="BV158" s="372"/>
      <c r="BW158" s="36"/>
      <c r="BX158" s="36"/>
    </row>
    <row r="159" spans="1:76" ht="26.25" customHeight="1" thickBot="1" x14ac:dyDescent="0.35">
      <c r="A159" s="46" t="s">
        <v>125</v>
      </c>
      <c r="B159" s="230" t="s">
        <v>348</v>
      </c>
      <c r="C159" s="377"/>
      <c r="D159" s="377"/>
      <c r="E159" s="377"/>
      <c r="F159" s="377"/>
      <c r="G159" s="15">
        <f t="shared" ref="G159:N159" si="236">G160+G161</f>
        <v>9</v>
      </c>
      <c r="H159" s="15">
        <f t="shared" si="236"/>
        <v>324</v>
      </c>
      <c r="I159" s="15">
        <f t="shared" si="236"/>
        <v>32</v>
      </c>
      <c r="J159" s="15">
        <f t="shared" si="236"/>
        <v>0</v>
      </c>
      <c r="K159" s="15">
        <f t="shared" si="236"/>
        <v>0</v>
      </c>
      <c r="L159" s="15">
        <f t="shared" si="236"/>
        <v>0</v>
      </c>
      <c r="M159" s="15">
        <f t="shared" si="236"/>
        <v>0</v>
      </c>
      <c r="N159" s="15">
        <f t="shared" si="236"/>
        <v>292</v>
      </c>
      <c r="O159" s="77"/>
      <c r="P159" s="77"/>
      <c r="Q159" s="378"/>
      <c r="R159" s="378"/>
      <c r="S159" s="379"/>
      <c r="T159" s="15"/>
      <c r="U159" s="77"/>
      <c r="V159" s="77"/>
      <c r="W159" s="378"/>
      <c r="X159" s="378"/>
      <c r="Y159" s="379"/>
      <c r="Z159" s="85"/>
      <c r="AA159" s="77"/>
      <c r="AB159" s="77"/>
      <c r="AC159" s="378"/>
      <c r="AD159" s="378"/>
      <c r="AE159" s="379"/>
      <c r="AF159" s="85"/>
      <c r="AG159" s="77"/>
      <c r="AH159" s="77"/>
      <c r="AI159" s="378"/>
      <c r="AJ159" s="378"/>
      <c r="AK159" s="379"/>
      <c r="AL159" s="85"/>
      <c r="AM159" s="77"/>
      <c r="AN159" s="77"/>
      <c r="AO159" s="378"/>
      <c r="AP159" s="378"/>
      <c r="AQ159" s="379"/>
      <c r="AR159" s="85"/>
      <c r="AS159" s="77"/>
      <c r="AT159" s="77"/>
      <c r="AU159" s="378"/>
      <c r="AV159" s="378"/>
      <c r="AW159" s="379"/>
      <c r="AX159" s="85"/>
      <c r="AY159" s="77"/>
      <c r="AZ159" s="77"/>
      <c r="BA159" s="378"/>
      <c r="BB159" s="378"/>
      <c r="BC159" s="379"/>
      <c r="BD159" s="85"/>
      <c r="BE159" s="77"/>
      <c r="BF159" s="77"/>
      <c r="BG159" s="378"/>
      <c r="BH159" s="378"/>
      <c r="BI159" s="379"/>
      <c r="BJ159" s="85"/>
      <c r="BK159" s="77"/>
      <c r="BL159" s="77"/>
      <c r="BM159" s="378"/>
      <c r="BN159" s="378"/>
      <c r="BO159" s="379"/>
      <c r="BP159" s="85"/>
      <c r="BQ159" s="380">
        <f>BQ160+BQ161</f>
        <v>6</v>
      </c>
      <c r="BR159" s="363"/>
      <c r="BS159" s="228">
        <f>BS160+BS161</f>
        <v>324</v>
      </c>
      <c r="BT159" s="228">
        <f>BT160+BT161</f>
        <v>32</v>
      </c>
      <c r="BU159" s="228">
        <f>BU160+BU161</f>
        <v>292</v>
      </c>
      <c r="BV159" s="229">
        <f>BV160+BV161</f>
        <v>9</v>
      </c>
      <c r="BW159" s="36"/>
      <c r="BX159" s="37" t="b">
        <f>IF(G159=SUM(T159,Z159,AF159,AL159,BD159,BJ159,BP159,BV159),TRUE)</f>
        <v>1</v>
      </c>
    </row>
    <row r="160" spans="1:76" ht="26.25" customHeight="1" thickBot="1" x14ac:dyDescent="0.2">
      <c r="A160" s="215" t="s">
        <v>299</v>
      </c>
      <c r="B160" s="231" t="s">
        <v>349</v>
      </c>
      <c r="C160" s="86"/>
      <c r="D160" s="27"/>
      <c r="E160" s="27"/>
      <c r="F160" s="27"/>
      <c r="G160" s="29">
        <f>H160/36</f>
        <v>3</v>
      </c>
      <c r="H160" s="29">
        <f>I160+N160</f>
        <v>108</v>
      </c>
      <c r="I160" s="29">
        <f>BT160</f>
        <v>2</v>
      </c>
      <c r="J160" s="29"/>
      <c r="K160" s="29"/>
      <c r="L160" s="29"/>
      <c r="M160" s="87"/>
      <c r="N160" s="28">
        <f>BU160</f>
        <v>106</v>
      </c>
      <c r="O160" s="30"/>
      <c r="P160" s="30"/>
      <c r="Q160" s="30"/>
      <c r="R160" s="30"/>
      <c r="S160" s="30"/>
      <c r="T160" s="29"/>
      <c r="U160" s="30"/>
      <c r="V160" s="30"/>
      <c r="W160" s="30"/>
      <c r="X160" s="30"/>
      <c r="Y160" s="30"/>
      <c r="Z160" s="88"/>
      <c r="AA160" s="30"/>
      <c r="AB160" s="30"/>
      <c r="AC160" s="30"/>
      <c r="AD160" s="30"/>
      <c r="AE160" s="30"/>
      <c r="AF160" s="89"/>
      <c r="AG160" s="30"/>
      <c r="AH160" s="30"/>
      <c r="AI160" s="30"/>
      <c r="AJ160" s="30"/>
      <c r="AK160" s="30"/>
      <c r="AL160" s="89"/>
      <c r="AM160" s="30"/>
      <c r="AN160" s="30"/>
      <c r="AO160" s="30"/>
      <c r="AP160" s="30"/>
      <c r="AQ160" s="30"/>
      <c r="AR160" s="90"/>
      <c r="AS160" s="30"/>
      <c r="AT160" s="30"/>
      <c r="AU160" s="30"/>
      <c r="AV160" s="30"/>
      <c r="AW160" s="30"/>
      <c r="AX160" s="89"/>
      <c r="AY160" s="30"/>
      <c r="AZ160" s="30"/>
      <c r="BA160" s="30"/>
      <c r="BB160" s="30"/>
      <c r="BC160" s="30"/>
      <c r="BD160" s="90"/>
      <c r="BE160" s="30"/>
      <c r="BF160" s="30"/>
      <c r="BG160" s="30"/>
      <c r="BH160" s="30"/>
      <c r="BI160" s="30"/>
      <c r="BJ160" s="89"/>
      <c r="BK160" s="30"/>
      <c r="BL160" s="30"/>
      <c r="BM160" s="91"/>
      <c r="BN160" s="30"/>
      <c r="BO160" s="30"/>
      <c r="BP160" s="88"/>
      <c r="BQ160" s="351">
        <f>BS160/54</f>
        <v>2</v>
      </c>
      <c r="BR160" s="352"/>
      <c r="BS160" s="30">
        <f>SUM(BT160:BU160)</f>
        <v>108</v>
      </c>
      <c r="BT160" s="30">
        <v>2</v>
      </c>
      <c r="BU160" s="30">
        <v>106</v>
      </c>
      <c r="BV160" s="89">
        <f>BS160/36</f>
        <v>3</v>
      </c>
      <c r="BW160" s="22"/>
    </row>
    <row r="161" spans="1:74" ht="28.5" customHeight="1" thickBot="1" x14ac:dyDescent="0.2">
      <c r="A161" s="216" t="s">
        <v>127</v>
      </c>
      <c r="B161" s="232" t="s">
        <v>350</v>
      </c>
      <c r="C161" s="381"/>
      <c r="D161" s="381"/>
      <c r="E161" s="381"/>
      <c r="F161" s="381"/>
      <c r="G161" s="42">
        <f>H161/36</f>
        <v>6</v>
      </c>
      <c r="H161" s="42">
        <f>I161+N161</f>
        <v>216</v>
      </c>
      <c r="I161" s="93">
        <f>BT161</f>
        <v>30</v>
      </c>
      <c r="J161" s="94"/>
      <c r="K161" s="94"/>
      <c r="L161" s="94"/>
      <c r="M161" s="94"/>
      <c r="N161" s="94">
        <f>BU161</f>
        <v>186</v>
      </c>
      <c r="O161" s="41"/>
      <c r="P161" s="95"/>
      <c r="Q161" s="96"/>
      <c r="R161" s="96"/>
      <c r="S161" s="97"/>
      <c r="T161" s="42"/>
      <c r="U161" s="41"/>
      <c r="V161" s="95"/>
      <c r="W161" s="96"/>
      <c r="X161" s="96"/>
      <c r="Y161" s="97"/>
      <c r="Z161" s="98"/>
      <c r="AA161" s="41"/>
      <c r="AB161" s="95"/>
      <c r="AC161" s="96"/>
      <c r="AD161" s="96"/>
      <c r="AE161" s="97"/>
      <c r="AF161" s="98"/>
      <c r="AG161" s="41"/>
      <c r="AH161" s="95"/>
      <c r="AI161" s="96"/>
      <c r="AJ161" s="96"/>
      <c r="AK161" s="97"/>
      <c r="AL161" s="98"/>
      <c r="AM161" s="41"/>
      <c r="AN161" s="95"/>
      <c r="AO161" s="96"/>
      <c r="AP161" s="96"/>
      <c r="AQ161" s="97"/>
      <c r="AR161" s="98"/>
      <c r="AS161" s="41"/>
      <c r="AT161" s="95"/>
      <c r="AU161" s="96"/>
      <c r="AV161" s="96"/>
      <c r="AW161" s="97"/>
      <c r="AX161" s="98"/>
      <c r="AY161" s="41"/>
      <c r="AZ161" s="95"/>
      <c r="BA161" s="96"/>
      <c r="BB161" s="96"/>
      <c r="BC161" s="97"/>
      <c r="BD161" s="98"/>
      <c r="BE161" s="41"/>
      <c r="BF161" s="95"/>
      <c r="BG161" s="96"/>
      <c r="BH161" s="96"/>
      <c r="BI161" s="97"/>
      <c r="BJ161" s="98"/>
      <c r="BK161" s="41"/>
      <c r="BL161" s="95"/>
      <c r="BM161" s="96"/>
      <c r="BN161" s="96"/>
      <c r="BO161" s="97"/>
      <c r="BP161" s="98"/>
      <c r="BQ161" s="355">
        <f>BS161/54</f>
        <v>4</v>
      </c>
      <c r="BR161" s="352"/>
      <c r="BS161" s="99">
        <f>SUM(BT161:BU161)</f>
        <v>216</v>
      </c>
      <c r="BT161" s="99">
        <v>30</v>
      </c>
      <c r="BU161" s="97">
        <v>186</v>
      </c>
      <c r="BV161" s="98">
        <f>BS161/36</f>
        <v>6</v>
      </c>
    </row>
    <row r="162" spans="1:74" ht="10.5" customHeight="1" x14ac:dyDescent="0.15">
      <c r="A162" s="33" t="s">
        <v>76</v>
      </c>
      <c r="B162" s="62"/>
      <c r="C162" s="33"/>
      <c r="D162" s="33"/>
      <c r="E162" s="33"/>
      <c r="F162" s="33"/>
      <c r="G162" s="35"/>
      <c r="H162" s="35"/>
      <c r="I162" s="35"/>
      <c r="J162" s="35"/>
      <c r="K162" s="35"/>
      <c r="L162" s="35"/>
      <c r="M162" s="35"/>
      <c r="N162" s="35"/>
      <c r="O162" s="33"/>
      <c r="P162" s="33"/>
      <c r="Q162" s="22"/>
      <c r="R162" s="22"/>
      <c r="S162" s="33"/>
      <c r="T162" s="35"/>
      <c r="U162" s="33"/>
      <c r="V162" s="33"/>
      <c r="W162" s="22"/>
      <c r="X162" s="22"/>
      <c r="Y162" s="33"/>
      <c r="Z162" s="78"/>
      <c r="AA162" s="33"/>
      <c r="AB162" s="33"/>
      <c r="AC162" s="22"/>
      <c r="AD162" s="22"/>
      <c r="AE162" s="33"/>
      <c r="AF162" s="78"/>
      <c r="AG162" s="33"/>
      <c r="AH162" s="33"/>
      <c r="AI162" s="22"/>
      <c r="AJ162" s="22"/>
      <c r="AK162" s="33"/>
      <c r="AL162" s="78"/>
      <c r="AM162" s="33"/>
      <c r="AN162" s="33"/>
      <c r="AO162" s="22"/>
      <c r="AP162" s="22"/>
      <c r="AQ162" s="33"/>
      <c r="AR162" s="78"/>
      <c r="AS162" s="33"/>
      <c r="AT162" s="33"/>
      <c r="AU162" s="22"/>
      <c r="AV162" s="22"/>
      <c r="AW162" s="33"/>
      <c r="AX162" s="78"/>
      <c r="AY162" s="33"/>
      <c r="AZ162" s="33"/>
      <c r="BA162" s="22"/>
      <c r="BB162" s="22"/>
      <c r="BC162" s="33"/>
      <c r="BD162" s="78"/>
      <c r="BE162" s="33"/>
      <c r="BF162" s="33"/>
      <c r="BG162" s="22"/>
      <c r="BH162" s="22"/>
      <c r="BI162" s="33"/>
      <c r="BJ162" s="78"/>
      <c r="BK162" s="33"/>
      <c r="BL162" s="33"/>
      <c r="BM162" s="22"/>
      <c r="BN162" s="22"/>
      <c r="BO162" s="33"/>
      <c r="BP162" s="78"/>
      <c r="BQ162" s="33"/>
      <c r="BR162" s="33"/>
      <c r="BS162" s="22"/>
      <c r="BT162" s="22"/>
      <c r="BU162" s="33"/>
      <c r="BV162" s="78"/>
    </row>
    <row r="163" spans="1:74" ht="14.25" customHeight="1" x14ac:dyDescent="0.15">
      <c r="A163" s="4"/>
      <c r="B163" s="20"/>
      <c r="C163" s="4"/>
      <c r="D163" s="4"/>
      <c r="E163" s="4"/>
      <c r="F163" s="4"/>
      <c r="G163" s="72"/>
      <c r="H163" s="72"/>
      <c r="I163" s="72"/>
      <c r="J163" s="72"/>
      <c r="K163" s="72"/>
      <c r="L163" s="72"/>
      <c r="M163" s="72"/>
      <c r="N163" s="72"/>
      <c r="O163" s="4"/>
      <c r="P163" s="4"/>
      <c r="Q163" s="4"/>
      <c r="R163" s="4"/>
      <c r="S163" s="4"/>
      <c r="T163" s="21"/>
      <c r="U163" s="4"/>
      <c r="V163" s="4"/>
      <c r="W163" s="4"/>
      <c r="X163" s="4"/>
      <c r="Y163" s="4"/>
      <c r="Z163" s="74"/>
      <c r="AA163" s="4"/>
      <c r="AB163" s="4"/>
      <c r="AC163" s="4"/>
      <c r="AD163" s="4"/>
      <c r="AE163" s="4"/>
      <c r="AF163" s="74"/>
      <c r="AG163" s="4"/>
      <c r="AH163" s="4"/>
      <c r="AI163" s="4"/>
      <c r="AJ163" s="4"/>
      <c r="AK163" s="4"/>
      <c r="AL163" s="74"/>
      <c r="AM163" s="4"/>
      <c r="AN163" s="4"/>
      <c r="AO163" s="4"/>
      <c r="AP163" s="4"/>
      <c r="AQ163" s="4"/>
      <c r="AR163" s="74"/>
      <c r="AS163" s="4"/>
      <c r="AT163" s="4"/>
      <c r="AU163" s="4"/>
      <c r="AV163" s="4"/>
      <c r="AW163" s="4"/>
      <c r="AX163" s="74"/>
      <c r="AY163" s="4"/>
      <c r="AZ163" s="4"/>
      <c r="BA163" s="4"/>
      <c r="BB163" s="4"/>
      <c r="BC163" s="4"/>
      <c r="BD163" s="74"/>
      <c r="BE163" s="4"/>
      <c r="BF163" s="4"/>
      <c r="BG163" s="4"/>
      <c r="BH163" s="4"/>
      <c r="BI163" s="4"/>
      <c r="BJ163" s="74"/>
      <c r="BK163" s="4"/>
      <c r="BL163" s="4"/>
      <c r="BM163" s="4"/>
      <c r="BN163" s="4"/>
      <c r="BO163" s="4"/>
      <c r="BP163" s="74"/>
      <c r="BQ163" s="4"/>
      <c r="BR163" s="4"/>
      <c r="BS163" s="4"/>
      <c r="BT163" s="4"/>
      <c r="BU163" s="4"/>
      <c r="BV163" s="74"/>
    </row>
    <row r="164" spans="1:74" s="36" customFormat="1" ht="8.25" customHeight="1" x14ac:dyDescent="0.15">
      <c r="A164" s="382" t="s">
        <v>0</v>
      </c>
      <c r="B164" s="383" t="s">
        <v>1</v>
      </c>
      <c r="C164" s="383" t="s">
        <v>101</v>
      </c>
      <c r="D164" s="383" t="s">
        <v>128</v>
      </c>
      <c r="E164" s="383" t="s">
        <v>103</v>
      </c>
      <c r="F164" s="383" t="s">
        <v>104</v>
      </c>
      <c r="G164" s="320" t="s">
        <v>3</v>
      </c>
      <c r="H164" s="371"/>
      <c r="I164" s="371"/>
      <c r="J164" s="371"/>
      <c r="K164" s="371"/>
      <c r="L164" s="371"/>
      <c r="M164" s="371"/>
      <c r="N164" s="371"/>
      <c r="O164" s="384" t="s">
        <v>29</v>
      </c>
      <c r="P164" s="385" t="s">
        <v>31</v>
      </c>
      <c r="Q164" s="385" t="s">
        <v>30</v>
      </c>
      <c r="R164" s="384" t="s">
        <v>129</v>
      </c>
      <c r="S164" s="384" t="s">
        <v>18</v>
      </c>
      <c r="T164" s="371" t="s">
        <v>3</v>
      </c>
      <c r="U164" s="384" t="s">
        <v>29</v>
      </c>
      <c r="V164" s="385" t="s">
        <v>31</v>
      </c>
      <c r="W164" s="385" t="s">
        <v>30</v>
      </c>
      <c r="X164" s="384" t="s">
        <v>129</v>
      </c>
      <c r="Y164" s="384" t="s">
        <v>18</v>
      </c>
      <c r="Z164" s="372" t="s">
        <v>3</v>
      </c>
      <c r="AA164" s="384" t="s">
        <v>29</v>
      </c>
      <c r="AB164" s="385" t="s">
        <v>31</v>
      </c>
      <c r="AC164" s="385" t="s">
        <v>30</v>
      </c>
      <c r="AD164" s="384" t="s">
        <v>129</v>
      </c>
      <c r="AE164" s="384" t="s">
        <v>18</v>
      </c>
      <c r="AF164" s="372" t="s">
        <v>3</v>
      </c>
      <c r="AG164" s="384" t="s">
        <v>29</v>
      </c>
      <c r="AH164" s="385" t="s">
        <v>31</v>
      </c>
      <c r="AI164" s="385" t="s">
        <v>30</v>
      </c>
      <c r="AJ164" s="384" t="s">
        <v>129</v>
      </c>
      <c r="AK164" s="384" t="s">
        <v>18</v>
      </c>
      <c r="AL164" s="372" t="s">
        <v>3</v>
      </c>
      <c r="AM164" s="384" t="s">
        <v>29</v>
      </c>
      <c r="AN164" s="385" t="s">
        <v>31</v>
      </c>
      <c r="AO164" s="385" t="s">
        <v>30</v>
      </c>
      <c r="AP164" s="384" t="s">
        <v>32</v>
      </c>
      <c r="AQ164" s="384" t="s">
        <v>18</v>
      </c>
      <c r="AR164" s="372" t="s">
        <v>3</v>
      </c>
      <c r="AS164" s="384" t="s">
        <v>29</v>
      </c>
      <c r="AT164" s="385" t="s">
        <v>31</v>
      </c>
      <c r="AU164" s="385" t="s">
        <v>30</v>
      </c>
      <c r="AV164" s="384" t="s">
        <v>129</v>
      </c>
      <c r="AW164" s="384" t="s">
        <v>18</v>
      </c>
      <c r="AX164" s="372" t="s">
        <v>3</v>
      </c>
      <c r="AY164" s="384" t="s">
        <v>29</v>
      </c>
      <c r="AZ164" s="385" t="s">
        <v>31</v>
      </c>
      <c r="BA164" s="385" t="s">
        <v>30</v>
      </c>
      <c r="BB164" s="384" t="s">
        <v>32</v>
      </c>
      <c r="BC164" s="384" t="s">
        <v>18</v>
      </c>
      <c r="BD164" s="372" t="s">
        <v>3</v>
      </c>
      <c r="BE164" s="384" t="s">
        <v>29</v>
      </c>
      <c r="BF164" s="385" t="s">
        <v>31</v>
      </c>
      <c r="BG164" s="385" t="s">
        <v>30</v>
      </c>
      <c r="BH164" s="384" t="s">
        <v>129</v>
      </c>
      <c r="BI164" s="384" t="s">
        <v>18</v>
      </c>
      <c r="BJ164" s="372" t="s">
        <v>3</v>
      </c>
      <c r="BK164" s="384" t="s">
        <v>29</v>
      </c>
      <c r="BL164" s="385" t="s">
        <v>31</v>
      </c>
      <c r="BM164" s="385" t="s">
        <v>30</v>
      </c>
      <c r="BN164" s="384" t="s">
        <v>129</v>
      </c>
      <c r="BO164" s="384" t="s">
        <v>18</v>
      </c>
      <c r="BP164" s="372" t="s">
        <v>3</v>
      </c>
      <c r="BQ164" s="384" t="s">
        <v>29</v>
      </c>
      <c r="BR164" s="385" t="s">
        <v>31</v>
      </c>
      <c r="BS164" s="385" t="s">
        <v>30</v>
      </c>
      <c r="BT164" s="384" t="s">
        <v>129</v>
      </c>
      <c r="BU164" s="384" t="s">
        <v>18</v>
      </c>
      <c r="BV164" s="372" t="s">
        <v>3</v>
      </c>
    </row>
    <row r="165" spans="1:74" s="36" customFormat="1" ht="34.5" customHeight="1" thickBot="1" x14ac:dyDescent="0.2">
      <c r="A165" s="382"/>
      <c r="B165" s="383"/>
      <c r="C165" s="383"/>
      <c r="D165" s="383"/>
      <c r="E165" s="383"/>
      <c r="F165" s="383"/>
      <c r="G165" s="321"/>
      <c r="H165" s="79" t="s">
        <v>123</v>
      </c>
      <c r="I165" s="79" t="s">
        <v>105</v>
      </c>
      <c r="J165" s="79" t="s">
        <v>29</v>
      </c>
      <c r="K165" s="79" t="s">
        <v>31</v>
      </c>
      <c r="L165" s="79" t="s">
        <v>30</v>
      </c>
      <c r="M165" s="79" t="s">
        <v>32</v>
      </c>
      <c r="N165" s="79" t="s">
        <v>18</v>
      </c>
      <c r="O165" s="384"/>
      <c r="P165" s="386"/>
      <c r="Q165" s="386"/>
      <c r="R165" s="384"/>
      <c r="S165" s="384"/>
      <c r="T165" s="371"/>
      <c r="U165" s="384"/>
      <c r="V165" s="386"/>
      <c r="W165" s="386"/>
      <c r="X165" s="384"/>
      <c r="Y165" s="384"/>
      <c r="Z165" s="372"/>
      <c r="AA165" s="384"/>
      <c r="AB165" s="386"/>
      <c r="AC165" s="386"/>
      <c r="AD165" s="384"/>
      <c r="AE165" s="384"/>
      <c r="AF165" s="372"/>
      <c r="AG165" s="384"/>
      <c r="AH165" s="386"/>
      <c r="AI165" s="386"/>
      <c r="AJ165" s="384"/>
      <c r="AK165" s="384"/>
      <c r="AL165" s="372"/>
      <c r="AM165" s="384"/>
      <c r="AN165" s="386"/>
      <c r="AO165" s="386"/>
      <c r="AP165" s="384"/>
      <c r="AQ165" s="384"/>
      <c r="AR165" s="372"/>
      <c r="AS165" s="384"/>
      <c r="AT165" s="386"/>
      <c r="AU165" s="386"/>
      <c r="AV165" s="384"/>
      <c r="AW165" s="384"/>
      <c r="AX165" s="372"/>
      <c r="AY165" s="384"/>
      <c r="AZ165" s="386"/>
      <c r="BA165" s="386"/>
      <c r="BB165" s="384"/>
      <c r="BC165" s="384"/>
      <c r="BD165" s="372"/>
      <c r="BE165" s="384"/>
      <c r="BF165" s="386"/>
      <c r="BG165" s="386"/>
      <c r="BH165" s="384"/>
      <c r="BI165" s="384"/>
      <c r="BJ165" s="372"/>
      <c r="BK165" s="384"/>
      <c r="BL165" s="386"/>
      <c r="BM165" s="386"/>
      <c r="BN165" s="384"/>
      <c r="BO165" s="384"/>
      <c r="BP165" s="372"/>
      <c r="BQ165" s="384"/>
      <c r="BR165" s="386"/>
      <c r="BS165" s="386"/>
      <c r="BT165" s="384"/>
      <c r="BU165" s="384"/>
      <c r="BV165" s="372"/>
    </row>
    <row r="166" spans="1:74" s="36" customFormat="1" ht="21" customHeight="1" thickBot="1" x14ac:dyDescent="0.2">
      <c r="A166" s="207" t="s">
        <v>130</v>
      </c>
      <c r="B166" s="208" t="s">
        <v>131</v>
      </c>
      <c r="C166" s="209"/>
      <c r="D166" s="207"/>
      <c r="E166" s="207"/>
      <c r="F166" s="207"/>
      <c r="G166" s="15">
        <f>G167+G168+G169</f>
        <v>4</v>
      </c>
      <c r="H166" s="15">
        <f t="shared" ref="H166:BV166" si="237">H167+H168+H169</f>
        <v>144</v>
      </c>
      <c r="I166" s="15">
        <f t="shared" si="237"/>
        <v>72</v>
      </c>
      <c r="J166" s="15">
        <f t="shared" si="237"/>
        <v>38</v>
      </c>
      <c r="K166" s="15">
        <f t="shared" si="237"/>
        <v>0</v>
      </c>
      <c r="L166" s="15">
        <f t="shared" si="237"/>
        <v>34</v>
      </c>
      <c r="M166" s="15">
        <f t="shared" si="237"/>
        <v>0</v>
      </c>
      <c r="N166" s="15">
        <f t="shared" si="237"/>
        <v>72</v>
      </c>
      <c r="O166" s="92">
        <f t="shared" si="237"/>
        <v>0</v>
      </c>
      <c r="P166" s="92">
        <f t="shared" si="237"/>
        <v>0</v>
      </c>
      <c r="Q166" s="92">
        <f t="shared" si="237"/>
        <v>0</v>
      </c>
      <c r="R166" s="92">
        <f t="shared" si="237"/>
        <v>0</v>
      </c>
      <c r="S166" s="92">
        <f t="shared" si="237"/>
        <v>0</v>
      </c>
      <c r="T166" s="15">
        <f t="shared" si="237"/>
        <v>0</v>
      </c>
      <c r="U166" s="92">
        <f t="shared" si="237"/>
        <v>0</v>
      </c>
      <c r="V166" s="92">
        <f t="shared" si="237"/>
        <v>0</v>
      </c>
      <c r="W166" s="92">
        <f t="shared" si="237"/>
        <v>0</v>
      </c>
      <c r="X166" s="92">
        <f t="shared" si="237"/>
        <v>0</v>
      </c>
      <c r="Y166" s="92">
        <f t="shared" si="237"/>
        <v>0</v>
      </c>
      <c r="Z166" s="85">
        <f t="shared" si="237"/>
        <v>0</v>
      </c>
      <c r="AA166" s="92">
        <f t="shared" si="237"/>
        <v>0</v>
      </c>
      <c r="AB166" s="92">
        <f t="shared" si="237"/>
        <v>0</v>
      </c>
      <c r="AC166" s="92">
        <f t="shared" si="237"/>
        <v>0</v>
      </c>
      <c r="AD166" s="92">
        <f t="shared" si="237"/>
        <v>0</v>
      </c>
      <c r="AE166" s="92">
        <f t="shared" si="237"/>
        <v>0</v>
      </c>
      <c r="AF166" s="85">
        <f t="shared" si="237"/>
        <v>0</v>
      </c>
      <c r="AG166" s="92">
        <f t="shared" si="237"/>
        <v>24</v>
      </c>
      <c r="AH166" s="92">
        <f t="shared" si="237"/>
        <v>0</v>
      </c>
      <c r="AI166" s="92">
        <f t="shared" si="237"/>
        <v>12</v>
      </c>
      <c r="AJ166" s="92">
        <f t="shared" si="237"/>
        <v>0</v>
      </c>
      <c r="AK166" s="92">
        <f t="shared" si="237"/>
        <v>36</v>
      </c>
      <c r="AL166" s="85">
        <f t="shared" si="237"/>
        <v>2</v>
      </c>
      <c r="AM166" s="92">
        <f t="shared" si="237"/>
        <v>0</v>
      </c>
      <c r="AN166" s="92">
        <f t="shared" si="237"/>
        <v>0</v>
      </c>
      <c r="AO166" s="92">
        <f t="shared" si="237"/>
        <v>0</v>
      </c>
      <c r="AP166" s="92">
        <f t="shared" si="237"/>
        <v>0</v>
      </c>
      <c r="AQ166" s="92">
        <f t="shared" si="237"/>
        <v>0</v>
      </c>
      <c r="AR166" s="85">
        <f t="shared" si="237"/>
        <v>0</v>
      </c>
      <c r="AS166" s="92">
        <f t="shared" si="237"/>
        <v>0</v>
      </c>
      <c r="AT166" s="92">
        <f t="shared" si="237"/>
        <v>0</v>
      </c>
      <c r="AU166" s="92">
        <f t="shared" si="237"/>
        <v>0</v>
      </c>
      <c r="AV166" s="92">
        <f t="shared" si="237"/>
        <v>0</v>
      </c>
      <c r="AW166" s="92">
        <f t="shared" si="237"/>
        <v>0</v>
      </c>
      <c r="AX166" s="85">
        <f t="shared" si="237"/>
        <v>0</v>
      </c>
      <c r="AY166" s="92">
        <f t="shared" si="237"/>
        <v>0</v>
      </c>
      <c r="AZ166" s="92">
        <f t="shared" si="237"/>
        <v>0</v>
      </c>
      <c r="BA166" s="92">
        <f t="shared" si="237"/>
        <v>0</v>
      </c>
      <c r="BB166" s="92">
        <f t="shared" si="237"/>
        <v>0</v>
      </c>
      <c r="BC166" s="92">
        <f t="shared" si="237"/>
        <v>0</v>
      </c>
      <c r="BD166" s="85">
        <f t="shared" si="237"/>
        <v>0</v>
      </c>
      <c r="BE166" s="92">
        <f t="shared" si="237"/>
        <v>14</v>
      </c>
      <c r="BF166" s="92">
        <f t="shared" si="237"/>
        <v>0</v>
      </c>
      <c r="BG166" s="92">
        <f t="shared" si="237"/>
        <v>22</v>
      </c>
      <c r="BH166" s="92">
        <f t="shared" si="237"/>
        <v>0</v>
      </c>
      <c r="BI166" s="92">
        <f t="shared" si="237"/>
        <v>36</v>
      </c>
      <c r="BJ166" s="85">
        <f t="shared" si="237"/>
        <v>2</v>
      </c>
      <c r="BK166" s="92">
        <f t="shared" si="237"/>
        <v>0</v>
      </c>
      <c r="BL166" s="92">
        <f t="shared" si="237"/>
        <v>0</v>
      </c>
      <c r="BM166" s="92">
        <f t="shared" si="237"/>
        <v>0</v>
      </c>
      <c r="BN166" s="92">
        <f t="shared" si="237"/>
        <v>0</v>
      </c>
      <c r="BO166" s="92">
        <f t="shared" si="237"/>
        <v>0</v>
      </c>
      <c r="BP166" s="85">
        <f t="shared" si="237"/>
        <v>0</v>
      </c>
      <c r="BQ166" s="92">
        <f t="shared" si="237"/>
        <v>0</v>
      </c>
      <c r="BR166" s="92">
        <f t="shared" si="237"/>
        <v>0</v>
      </c>
      <c r="BS166" s="92">
        <f t="shared" si="237"/>
        <v>0</v>
      </c>
      <c r="BT166" s="92">
        <f t="shared" si="237"/>
        <v>0</v>
      </c>
      <c r="BU166" s="92">
        <f t="shared" si="237"/>
        <v>0</v>
      </c>
      <c r="BV166" s="85">
        <f t="shared" si="237"/>
        <v>0</v>
      </c>
    </row>
    <row r="167" spans="1:74" ht="21" customHeight="1" x14ac:dyDescent="0.15">
      <c r="A167" s="30" t="s">
        <v>132</v>
      </c>
      <c r="B167" s="25" t="s">
        <v>202</v>
      </c>
      <c r="C167" s="26"/>
      <c r="D167" s="27">
        <v>4</v>
      </c>
      <c r="E167" s="27"/>
      <c r="F167" s="27"/>
      <c r="G167" s="28">
        <f t="shared" ref="G167:G169" si="238">T167+Z167+AF167+AL167+AR167+AX167+BD167+BJ167+BP167+BV167</f>
        <v>2</v>
      </c>
      <c r="H167" s="28">
        <f t="shared" ref="H167:H169" si="239">N167+I167</f>
        <v>72</v>
      </c>
      <c r="I167" s="29">
        <f t="shared" ref="I167:I169" si="240">SUM(J167:M167)</f>
        <v>36</v>
      </c>
      <c r="J167" s="29">
        <f t="shared" ref="J167:M169" si="241">O167+U167+AA167+AG167+AM167+AS167+AY167+BE167+BK167+BQ167</f>
        <v>24</v>
      </c>
      <c r="K167" s="29">
        <f t="shared" si="241"/>
        <v>0</v>
      </c>
      <c r="L167" s="29">
        <f t="shared" si="241"/>
        <v>12</v>
      </c>
      <c r="M167" s="29">
        <f t="shared" si="241"/>
        <v>0</v>
      </c>
      <c r="N167" s="29">
        <f t="shared" ref="N167:N169" si="242">S167+Y167+AE167+AK167+AQ167+AW167+BC167+BI167++BO167+BU167</f>
        <v>36</v>
      </c>
      <c r="O167" s="91"/>
      <c r="P167" s="30"/>
      <c r="Q167" s="91"/>
      <c r="R167" s="30"/>
      <c r="S167" s="91"/>
      <c r="T167" s="28">
        <f>SUM(O167:S167)/36</f>
        <v>0</v>
      </c>
      <c r="U167" s="30"/>
      <c r="V167" s="30"/>
      <c r="W167" s="30"/>
      <c r="X167" s="30"/>
      <c r="Y167" s="30"/>
      <c r="Z167" s="90">
        <f>SUM(U167:Y167)/36</f>
        <v>0</v>
      </c>
      <c r="AA167" s="30"/>
      <c r="AB167" s="30"/>
      <c r="AC167" s="30"/>
      <c r="AD167" s="30"/>
      <c r="AE167" s="30"/>
      <c r="AF167" s="90">
        <f>SUM(AA167:AE167)/36</f>
        <v>0</v>
      </c>
      <c r="AG167" s="30">
        <v>24</v>
      </c>
      <c r="AH167" s="30"/>
      <c r="AI167" s="30">
        <v>12</v>
      </c>
      <c r="AJ167" s="30"/>
      <c r="AK167" s="30">
        <v>36</v>
      </c>
      <c r="AL167" s="90">
        <f>SUM(AG167:AK167)/36</f>
        <v>2</v>
      </c>
      <c r="AM167" s="30"/>
      <c r="AN167" s="30"/>
      <c r="AO167" s="30"/>
      <c r="AP167" s="30"/>
      <c r="AQ167" s="30"/>
      <c r="AR167" s="90">
        <f>SUM(AM167:AQ167)/36</f>
        <v>0</v>
      </c>
      <c r="AS167" s="30"/>
      <c r="AT167" s="30"/>
      <c r="AU167" s="30"/>
      <c r="AV167" s="30"/>
      <c r="AW167" s="30"/>
      <c r="AX167" s="90">
        <f>SUM(AS167:AW167)/36</f>
        <v>0</v>
      </c>
      <c r="AY167" s="30"/>
      <c r="AZ167" s="30"/>
      <c r="BA167" s="30"/>
      <c r="BB167" s="30"/>
      <c r="BC167" s="30"/>
      <c r="BD167" s="90">
        <f>SUM(AY167:BC167)/36</f>
        <v>0</v>
      </c>
      <c r="BE167" s="30"/>
      <c r="BF167" s="30"/>
      <c r="BG167" s="30"/>
      <c r="BH167" s="30"/>
      <c r="BI167" s="30"/>
      <c r="BJ167" s="90">
        <f>SUM(BE167:BI167)/36</f>
        <v>0</v>
      </c>
      <c r="BK167" s="30"/>
      <c r="BL167" s="30"/>
      <c r="BM167" s="30"/>
      <c r="BN167" s="30"/>
      <c r="BO167" s="30"/>
      <c r="BP167" s="90">
        <f>SUM(BK167:BO167)/36</f>
        <v>0</v>
      </c>
      <c r="BQ167" s="30"/>
      <c r="BR167" s="30"/>
      <c r="BS167" s="30"/>
      <c r="BT167" s="30"/>
      <c r="BU167" s="30"/>
      <c r="BV167" s="90">
        <f>SUM(BQ167:BU167)/36</f>
        <v>0</v>
      </c>
    </row>
    <row r="168" spans="1:74" ht="20.25" customHeight="1" x14ac:dyDescent="0.15">
      <c r="A168" s="30" t="s">
        <v>133</v>
      </c>
      <c r="B168" s="221" t="s">
        <v>351</v>
      </c>
      <c r="C168" s="26"/>
      <c r="D168" s="27">
        <v>8</v>
      </c>
      <c r="E168" s="27"/>
      <c r="F168" s="27"/>
      <c r="G168" s="28">
        <f t="shared" si="238"/>
        <v>2</v>
      </c>
      <c r="H168" s="28">
        <f t="shared" si="239"/>
        <v>72</v>
      </c>
      <c r="I168" s="29">
        <f t="shared" si="240"/>
        <v>36</v>
      </c>
      <c r="J168" s="100">
        <f>O168+U168+AA168+AG168+AM168+AS168+AY168+BE168+BK168+BQ168</f>
        <v>14</v>
      </c>
      <c r="K168" s="29">
        <f t="shared" si="241"/>
        <v>0</v>
      </c>
      <c r="L168" s="29">
        <f t="shared" si="241"/>
        <v>22</v>
      </c>
      <c r="M168" s="29">
        <f t="shared" si="241"/>
        <v>0</v>
      </c>
      <c r="N168" s="29">
        <f t="shared" si="242"/>
        <v>36</v>
      </c>
      <c r="O168" s="30"/>
      <c r="P168" s="30"/>
      <c r="Q168" s="30"/>
      <c r="R168" s="30"/>
      <c r="S168" s="30"/>
      <c r="T168" s="28">
        <f t="shared" ref="T168:T169" si="243">SUM(O168:S168)/36</f>
        <v>0</v>
      </c>
      <c r="U168" s="91"/>
      <c r="V168" s="30"/>
      <c r="W168" s="91"/>
      <c r="X168" s="30"/>
      <c r="Y168" s="91"/>
      <c r="Z168" s="90">
        <f t="shared" ref="Z168:Z169" si="244">SUM(U168:Y168)/36</f>
        <v>0</v>
      </c>
      <c r="AA168" s="30"/>
      <c r="AB168" s="30"/>
      <c r="AC168" s="30"/>
      <c r="AD168" s="30"/>
      <c r="AE168" s="30"/>
      <c r="AF168" s="90">
        <f t="shared" ref="AF168:AF169" si="245">SUM(AA168:AE168)/36</f>
        <v>0</v>
      </c>
      <c r="AG168" s="30"/>
      <c r="AH168" s="30"/>
      <c r="AI168" s="30"/>
      <c r="AJ168" s="30"/>
      <c r="AK168" s="30"/>
      <c r="AL168" s="90">
        <f t="shared" ref="AL168:AL169" si="246">SUM(AG168:AK168)/36</f>
        <v>0</v>
      </c>
      <c r="AM168" s="30"/>
      <c r="AN168" s="30"/>
      <c r="AO168" s="30"/>
      <c r="AP168" s="30"/>
      <c r="AQ168" s="30"/>
      <c r="AR168" s="90">
        <f t="shared" ref="AR168:AR169" si="247">SUM(AM168:AQ168)/36</f>
        <v>0</v>
      </c>
      <c r="AS168" s="30"/>
      <c r="AT168" s="30"/>
      <c r="AU168" s="30"/>
      <c r="AV168" s="30"/>
      <c r="AW168" s="30"/>
      <c r="AX168" s="90">
        <f t="shared" ref="AX168:AX169" si="248">SUM(AS168:AW168)/36</f>
        <v>0</v>
      </c>
      <c r="AY168" s="30"/>
      <c r="AZ168" s="30"/>
      <c r="BA168" s="30"/>
      <c r="BB168" s="30"/>
      <c r="BC168" s="30"/>
      <c r="BD168" s="90">
        <f t="shared" ref="BD168:BD169" si="249">SUM(AY168:BC168)/36</f>
        <v>0</v>
      </c>
      <c r="BE168" s="30">
        <v>14</v>
      </c>
      <c r="BF168" s="30"/>
      <c r="BG168" s="30">
        <v>22</v>
      </c>
      <c r="BH168" s="30"/>
      <c r="BI168" s="30">
        <v>36</v>
      </c>
      <c r="BJ168" s="90">
        <f t="shared" ref="BJ168:BJ169" si="250">SUM(BE168:BI168)/36</f>
        <v>2</v>
      </c>
      <c r="BK168" s="30"/>
      <c r="BL168" s="30"/>
      <c r="BM168" s="30"/>
      <c r="BN168" s="30"/>
      <c r="BO168" s="30"/>
      <c r="BP168" s="90">
        <f t="shared" ref="BP168:BP169" si="251">SUM(BK168:BO168)/36</f>
        <v>0</v>
      </c>
      <c r="BQ168" s="30"/>
      <c r="BR168" s="30"/>
      <c r="BS168" s="30"/>
      <c r="BT168" s="30"/>
      <c r="BU168" s="30"/>
      <c r="BV168" s="90">
        <f t="shared" ref="BV168:BV169" si="252">SUM(BQ168:BU168)/36</f>
        <v>0</v>
      </c>
    </row>
    <row r="169" spans="1:74" ht="21" hidden="1" customHeight="1" x14ac:dyDescent="0.15">
      <c r="A169" s="30"/>
      <c r="B169" s="31"/>
      <c r="C169" s="26"/>
      <c r="D169" s="27"/>
      <c r="E169" s="27"/>
      <c r="F169" s="27"/>
      <c r="G169" s="28">
        <f t="shared" si="238"/>
        <v>0</v>
      </c>
      <c r="H169" s="28">
        <f t="shared" si="239"/>
        <v>0</v>
      </c>
      <c r="I169" s="29">
        <f t="shared" si="240"/>
        <v>0</v>
      </c>
      <c r="J169" s="29">
        <f t="shared" si="241"/>
        <v>0</v>
      </c>
      <c r="K169" s="29">
        <f t="shared" si="241"/>
        <v>0</v>
      </c>
      <c r="L169" s="29">
        <f t="shared" si="241"/>
        <v>0</v>
      </c>
      <c r="M169" s="29">
        <f t="shared" si="241"/>
        <v>0</v>
      </c>
      <c r="N169" s="29">
        <f t="shared" si="242"/>
        <v>0</v>
      </c>
      <c r="O169" s="30"/>
      <c r="P169" s="30"/>
      <c r="Q169" s="30"/>
      <c r="R169" s="30"/>
      <c r="S169" s="30"/>
      <c r="T169" s="28">
        <f t="shared" si="243"/>
        <v>0</v>
      </c>
      <c r="U169" s="30"/>
      <c r="V169" s="30"/>
      <c r="W169" s="30"/>
      <c r="X169" s="30"/>
      <c r="Y169" s="30"/>
      <c r="Z169" s="90">
        <f t="shared" si="244"/>
        <v>0</v>
      </c>
      <c r="AA169" s="30"/>
      <c r="AB169" s="30"/>
      <c r="AC169" s="30"/>
      <c r="AD169" s="30"/>
      <c r="AE169" s="30"/>
      <c r="AF169" s="90">
        <f t="shared" si="245"/>
        <v>0</v>
      </c>
      <c r="AG169" s="91"/>
      <c r="AH169" s="30"/>
      <c r="AI169" s="91"/>
      <c r="AJ169" s="30"/>
      <c r="AK169" s="91"/>
      <c r="AL169" s="90">
        <f t="shared" si="246"/>
        <v>0</v>
      </c>
      <c r="AM169" s="30"/>
      <c r="AN169" s="30"/>
      <c r="AO169" s="30"/>
      <c r="AP169" s="30"/>
      <c r="AQ169" s="30"/>
      <c r="AR169" s="90">
        <f t="shared" si="247"/>
        <v>0</v>
      </c>
      <c r="AS169" s="30"/>
      <c r="AT169" s="30"/>
      <c r="AU169" s="30"/>
      <c r="AV169" s="30"/>
      <c r="AW169" s="30"/>
      <c r="AX169" s="90">
        <f t="shared" si="248"/>
        <v>0</v>
      </c>
      <c r="AY169" s="30"/>
      <c r="AZ169" s="30"/>
      <c r="BA169" s="30"/>
      <c r="BB169" s="30"/>
      <c r="BC169" s="30"/>
      <c r="BD169" s="90">
        <f t="shared" si="249"/>
        <v>0</v>
      </c>
      <c r="BE169" s="30"/>
      <c r="BF169" s="30"/>
      <c r="BG169" s="30"/>
      <c r="BH169" s="30"/>
      <c r="BI169" s="30"/>
      <c r="BJ169" s="90">
        <f t="shared" si="250"/>
        <v>0</v>
      </c>
      <c r="BK169" s="30"/>
      <c r="BL169" s="30"/>
      <c r="BM169" s="30"/>
      <c r="BN169" s="30"/>
      <c r="BO169" s="30"/>
      <c r="BP169" s="90">
        <f t="shared" si="251"/>
        <v>0</v>
      </c>
      <c r="BQ169" s="30"/>
      <c r="BR169" s="30"/>
      <c r="BS169" s="30"/>
      <c r="BT169" s="30"/>
      <c r="BU169" s="30"/>
      <c r="BV169" s="90">
        <f t="shared" si="252"/>
        <v>0</v>
      </c>
    </row>
    <row r="170" spans="1:74" ht="10.5" customHeight="1" x14ac:dyDescent="0.15">
      <c r="A170" s="33" t="s">
        <v>76</v>
      </c>
      <c r="B170" s="101"/>
      <c r="C170" s="102"/>
      <c r="D170" s="102"/>
      <c r="E170" s="102"/>
      <c r="F170" s="102"/>
      <c r="G170" s="103"/>
      <c r="H170" s="103"/>
      <c r="I170" s="103"/>
      <c r="J170" s="103"/>
      <c r="K170" s="103"/>
      <c r="L170" s="103"/>
      <c r="M170" s="103"/>
      <c r="N170" s="103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4"/>
      <c r="AA170" s="102"/>
      <c r="AB170" s="102"/>
      <c r="AC170" s="102"/>
      <c r="AD170" s="102"/>
      <c r="AE170" s="102"/>
      <c r="AF170" s="104"/>
      <c r="AG170" s="102"/>
      <c r="AH170" s="102"/>
      <c r="AI170" s="102"/>
      <c r="AJ170" s="102"/>
      <c r="AK170" s="102"/>
      <c r="AL170" s="104"/>
      <c r="AM170" s="102"/>
      <c r="AN170" s="102"/>
      <c r="AO170" s="102"/>
      <c r="AP170" s="102"/>
      <c r="AQ170" s="102"/>
      <c r="AR170" s="104"/>
      <c r="AS170" s="102"/>
      <c r="AT170" s="102"/>
      <c r="AU170" s="102"/>
      <c r="AV170" s="102"/>
      <c r="AW170" s="102"/>
      <c r="AX170" s="104"/>
      <c r="AY170" s="102"/>
      <c r="AZ170" s="102"/>
      <c r="BA170" s="102"/>
      <c r="BB170" s="102"/>
      <c r="BC170" s="102"/>
      <c r="BD170" s="104"/>
      <c r="BE170" s="102"/>
      <c r="BF170" s="102"/>
      <c r="BG170" s="102"/>
      <c r="BH170" s="102"/>
      <c r="BI170" s="102"/>
      <c r="BJ170" s="104"/>
      <c r="BK170" s="102"/>
      <c r="BL170" s="102"/>
      <c r="BM170" s="102"/>
      <c r="BN170" s="102"/>
      <c r="BO170" s="102"/>
      <c r="BP170" s="104"/>
      <c r="BQ170" s="102"/>
      <c r="BR170" s="102"/>
      <c r="BS170" s="102"/>
      <c r="BT170" s="102"/>
      <c r="BU170" s="102"/>
      <c r="BV170" s="104"/>
    </row>
  </sheetData>
  <sheetProtection selectLockedCells="1"/>
  <autoFilter ref="A12:BV64"/>
  <mergeCells count="449">
    <mergeCell ref="BQ164:BQ165"/>
    <mergeCell ref="BR164:BR165"/>
    <mergeCell ref="BS164:BS165"/>
    <mergeCell ref="BT164:BT165"/>
    <mergeCell ref="BU164:BU165"/>
    <mergeCell ref="BV164:BV165"/>
    <mergeCell ref="BK164:BK165"/>
    <mergeCell ref="BL164:BL165"/>
    <mergeCell ref="BM164:BM165"/>
    <mergeCell ref="BN164:BN165"/>
    <mergeCell ref="BO164:BO165"/>
    <mergeCell ref="BP164:BP165"/>
    <mergeCell ref="BE164:BE165"/>
    <mergeCell ref="BF164:BF165"/>
    <mergeCell ref="BG164:BG165"/>
    <mergeCell ref="BH164:BH165"/>
    <mergeCell ref="BI164:BI165"/>
    <mergeCell ref="BJ164:BJ165"/>
    <mergeCell ref="AY164:AY165"/>
    <mergeCell ref="AZ164:AZ165"/>
    <mergeCell ref="BA164:BA165"/>
    <mergeCell ref="BB164:BB165"/>
    <mergeCell ref="BC164:BC165"/>
    <mergeCell ref="BD164:BD165"/>
    <mergeCell ref="AS164:AS165"/>
    <mergeCell ref="AT164:AT165"/>
    <mergeCell ref="AU164:AU165"/>
    <mergeCell ref="AV164:AV165"/>
    <mergeCell ref="AW164:AW165"/>
    <mergeCell ref="AX164:AX165"/>
    <mergeCell ref="AM164:AM165"/>
    <mergeCell ref="AN164:AN165"/>
    <mergeCell ref="AO164:AO165"/>
    <mergeCell ref="AP164:AP165"/>
    <mergeCell ref="AQ164:AQ165"/>
    <mergeCell ref="AR164:AR165"/>
    <mergeCell ref="AH164:AH165"/>
    <mergeCell ref="AI164:AI165"/>
    <mergeCell ref="AJ164:AJ165"/>
    <mergeCell ref="AK164:AK165"/>
    <mergeCell ref="AL164:AL165"/>
    <mergeCell ref="AA164:AA165"/>
    <mergeCell ref="AB164:AB165"/>
    <mergeCell ref="AC164:AC165"/>
    <mergeCell ref="AD164:AD165"/>
    <mergeCell ref="AE164:AE165"/>
    <mergeCell ref="AF164:AF165"/>
    <mergeCell ref="BQ160:BR160"/>
    <mergeCell ref="C161:F161"/>
    <mergeCell ref="BQ161:BR161"/>
    <mergeCell ref="A164:A165"/>
    <mergeCell ref="B164:B165"/>
    <mergeCell ref="C164:C165"/>
    <mergeCell ref="D164:D165"/>
    <mergeCell ref="E164:E165"/>
    <mergeCell ref="F164:F165"/>
    <mergeCell ref="G164:G165"/>
    <mergeCell ref="H164:N164"/>
    <mergeCell ref="U164:U165"/>
    <mergeCell ref="V164:V165"/>
    <mergeCell ref="W164:W165"/>
    <mergeCell ref="X164:X165"/>
    <mergeCell ref="Y164:Y165"/>
    <mergeCell ref="Z164:Z165"/>
    <mergeCell ref="O164:O165"/>
    <mergeCell ref="P164:P165"/>
    <mergeCell ref="Q164:Q165"/>
    <mergeCell ref="R164:R165"/>
    <mergeCell ref="S164:S165"/>
    <mergeCell ref="T164:T165"/>
    <mergeCell ref="AG164:AG165"/>
    <mergeCell ref="AO159:AQ159"/>
    <mergeCell ref="AU159:AW159"/>
    <mergeCell ref="BA159:BC159"/>
    <mergeCell ref="BG159:BI159"/>
    <mergeCell ref="BM159:BO159"/>
    <mergeCell ref="BQ159:BR159"/>
    <mergeCell ref="BM157:BO157"/>
    <mergeCell ref="BP157:BP158"/>
    <mergeCell ref="BQ157:BR158"/>
    <mergeCell ref="BS157:BU157"/>
    <mergeCell ref="BV157:BV158"/>
    <mergeCell ref="C159:F159"/>
    <mergeCell ref="Q159:S159"/>
    <mergeCell ref="W159:Y159"/>
    <mergeCell ref="AC159:AE159"/>
    <mergeCell ref="AI159:AK159"/>
    <mergeCell ref="BA157:BC157"/>
    <mergeCell ref="BD157:BD158"/>
    <mergeCell ref="BE157:BF158"/>
    <mergeCell ref="BG157:BI157"/>
    <mergeCell ref="BJ157:BJ158"/>
    <mergeCell ref="BK157:BL158"/>
    <mergeCell ref="AO157:AQ157"/>
    <mergeCell ref="AR157:AR158"/>
    <mergeCell ref="AS157:AT158"/>
    <mergeCell ref="AU157:AW157"/>
    <mergeCell ref="AX157:AX158"/>
    <mergeCell ref="AY157:AZ158"/>
    <mergeCell ref="AC157:AE157"/>
    <mergeCell ref="AF157:AF158"/>
    <mergeCell ref="AG157:AH158"/>
    <mergeCell ref="AI157:AK157"/>
    <mergeCell ref="AL157:AL158"/>
    <mergeCell ref="AM157:AN158"/>
    <mergeCell ref="Q157:S157"/>
    <mergeCell ref="T157:T158"/>
    <mergeCell ref="U157:V158"/>
    <mergeCell ref="W157:Y157"/>
    <mergeCell ref="Z157:Z158"/>
    <mergeCell ref="AA157:AB158"/>
    <mergeCell ref="BS154:BT154"/>
    <mergeCell ref="A157:A158"/>
    <mergeCell ref="B157:B158"/>
    <mergeCell ref="C157:C158"/>
    <mergeCell ref="D157:D158"/>
    <mergeCell ref="E157:E158"/>
    <mergeCell ref="F157:F158"/>
    <mergeCell ref="G157:G158"/>
    <mergeCell ref="H157:N157"/>
    <mergeCell ref="O157:P158"/>
    <mergeCell ref="BA154:BB154"/>
    <mergeCell ref="BE154:BF154"/>
    <mergeCell ref="BG154:BH154"/>
    <mergeCell ref="BK154:BL154"/>
    <mergeCell ref="BM154:BN154"/>
    <mergeCell ref="BQ154:BR154"/>
    <mergeCell ref="AI154:AJ154"/>
    <mergeCell ref="AM154:AN154"/>
    <mergeCell ref="AO154:AP154"/>
    <mergeCell ref="AS154:AT154"/>
    <mergeCell ref="AU154:AV154"/>
    <mergeCell ref="AY154:AZ154"/>
    <mergeCell ref="BQ153:BR153"/>
    <mergeCell ref="BS153:BT153"/>
    <mergeCell ref="K154:M154"/>
    <mergeCell ref="O154:P154"/>
    <mergeCell ref="Q154:R154"/>
    <mergeCell ref="U154:V154"/>
    <mergeCell ref="W154:X154"/>
    <mergeCell ref="AA154:AB154"/>
    <mergeCell ref="AC154:AD154"/>
    <mergeCell ref="AG154:AH154"/>
    <mergeCell ref="AY153:AZ153"/>
    <mergeCell ref="BA153:BB153"/>
    <mergeCell ref="BE153:BF153"/>
    <mergeCell ref="BG153:BH153"/>
    <mergeCell ref="BK153:BL153"/>
    <mergeCell ref="BM153:BN153"/>
    <mergeCell ref="AG153:AH153"/>
    <mergeCell ref="AI153:AJ153"/>
    <mergeCell ref="AM153:AN153"/>
    <mergeCell ref="AO153:AP153"/>
    <mergeCell ref="AS153:AT153"/>
    <mergeCell ref="AU153:AV153"/>
    <mergeCell ref="BM152:BN152"/>
    <mergeCell ref="BQ152:BR152"/>
    <mergeCell ref="BS152:BT152"/>
    <mergeCell ref="K153:M153"/>
    <mergeCell ref="O153:P153"/>
    <mergeCell ref="Q153:R153"/>
    <mergeCell ref="U153:V153"/>
    <mergeCell ref="W153:X153"/>
    <mergeCell ref="AA153:AB153"/>
    <mergeCell ref="AC153:AD153"/>
    <mergeCell ref="AU152:AV152"/>
    <mergeCell ref="AY152:AZ152"/>
    <mergeCell ref="BA152:BB152"/>
    <mergeCell ref="BE152:BF152"/>
    <mergeCell ref="BG152:BH152"/>
    <mergeCell ref="BK152:BL152"/>
    <mergeCell ref="AC152:AD152"/>
    <mergeCell ref="AG152:AH152"/>
    <mergeCell ref="AI152:AJ152"/>
    <mergeCell ref="AM152:AN152"/>
    <mergeCell ref="AO152:AP152"/>
    <mergeCell ref="AS152:AT152"/>
    <mergeCell ref="BK151:BL151"/>
    <mergeCell ref="BM151:BN151"/>
    <mergeCell ref="BQ151:BR151"/>
    <mergeCell ref="BS151:BT151"/>
    <mergeCell ref="K152:M152"/>
    <mergeCell ref="O152:P152"/>
    <mergeCell ref="Q152:R152"/>
    <mergeCell ref="U152:V152"/>
    <mergeCell ref="W152:X152"/>
    <mergeCell ref="AA152:AB152"/>
    <mergeCell ref="AS151:AT151"/>
    <mergeCell ref="AU151:AV151"/>
    <mergeCell ref="AY151:AZ151"/>
    <mergeCell ref="BA151:BB151"/>
    <mergeCell ref="BE151:BF151"/>
    <mergeCell ref="BG151:BH151"/>
    <mergeCell ref="AA151:AB151"/>
    <mergeCell ref="AC151:AD151"/>
    <mergeCell ref="AG151:AH151"/>
    <mergeCell ref="AI151:AJ151"/>
    <mergeCell ref="AM151:AN151"/>
    <mergeCell ref="AO151:AP151"/>
    <mergeCell ref="BE150:BF150"/>
    <mergeCell ref="BK150:BL150"/>
    <mergeCell ref="BQ150:BR150"/>
    <mergeCell ref="BS150:BT150"/>
    <mergeCell ref="K151:M151"/>
    <mergeCell ref="O151:P151"/>
    <mergeCell ref="Q151:R151"/>
    <mergeCell ref="U151:V151"/>
    <mergeCell ref="W151:X151"/>
    <mergeCell ref="BG146:BH146"/>
    <mergeCell ref="BK146:BL146"/>
    <mergeCell ref="BM146:BN146"/>
    <mergeCell ref="AG146:AH146"/>
    <mergeCell ref="AI146:AJ146"/>
    <mergeCell ref="AM146:AN146"/>
    <mergeCell ref="AO146:AP146"/>
    <mergeCell ref="AS146:AT146"/>
    <mergeCell ref="AU146:AV146"/>
    <mergeCell ref="C150:F150"/>
    <mergeCell ref="K150:M150"/>
    <mergeCell ref="O150:P150"/>
    <mergeCell ref="U150:V150"/>
    <mergeCell ref="AA150:AB150"/>
    <mergeCell ref="AG150:AH150"/>
    <mergeCell ref="AM150:AN150"/>
    <mergeCell ref="AS150:AT150"/>
    <mergeCell ref="AY146:AZ146"/>
    <mergeCell ref="AY150:AZ150"/>
    <mergeCell ref="BS145:BT145"/>
    <mergeCell ref="K146:M146"/>
    <mergeCell ref="O146:P146"/>
    <mergeCell ref="Q146:R146"/>
    <mergeCell ref="U146:V146"/>
    <mergeCell ref="W146:X146"/>
    <mergeCell ref="AA146:AB146"/>
    <mergeCell ref="AC146:AD146"/>
    <mergeCell ref="AU145:AV145"/>
    <mergeCell ref="AY145:AZ145"/>
    <mergeCell ref="BA145:BB145"/>
    <mergeCell ref="BE145:BF145"/>
    <mergeCell ref="BG145:BH145"/>
    <mergeCell ref="BK145:BL145"/>
    <mergeCell ref="AC145:AD145"/>
    <mergeCell ref="AG145:AH145"/>
    <mergeCell ref="AI145:AJ145"/>
    <mergeCell ref="AM145:AN145"/>
    <mergeCell ref="AO145:AP145"/>
    <mergeCell ref="AS145:AT145"/>
    <mergeCell ref="BQ146:BR146"/>
    <mergeCell ref="BS146:BT146"/>
    <mergeCell ref="BA146:BB146"/>
    <mergeCell ref="BE146:BF146"/>
    <mergeCell ref="BK144:BL144"/>
    <mergeCell ref="BM144:BN144"/>
    <mergeCell ref="BQ144:BR144"/>
    <mergeCell ref="BS144:BT144"/>
    <mergeCell ref="K145:M145"/>
    <mergeCell ref="O145:P145"/>
    <mergeCell ref="Q145:R145"/>
    <mergeCell ref="U145:V145"/>
    <mergeCell ref="W145:X145"/>
    <mergeCell ref="AA145:AB145"/>
    <mergeCell ref="AS144:AT144"/>
    <mergeCell ref="AU144:AV144"/>
    <mergeCell ref="AY144:AZ144"/>
    <mergeCell ref="BA144:BB144"/>
    <mergeCell ref="BE144:BF144"/>
    <mergeCell ref="BG144:BH144"/>
    <mergeCell ref="AA144:AB144"/>
    <mergeCell ref="AC144:AD144"/>
    <mergeCell ref="AG144:AH144"/>
    <mergeCell ref="AI144:AJ144"/>
    <mergeCell ref="AM144:AN144"/>
    <mergeCell ref="AO144:AP144"/>
    <mergeCell ref="BM145:BN145"/>
    <mergeCell ref="BQ145:BR145"/>
    <mergeCell ref="BK142:BL142"/>
    <mergeCell ref="BM142:BN142"/>
    <mergeCell ref="BQ142:BR142"/>
    <mergeCell ref="BS142:BT142"/>
    <mergeCell ref="C144:F144"/>
    <mergeCell ref="K144:M144"/>
    <mergeCell ref="O144:P144"/>
    <mergeCell ref="Q144:R144"/>
    <mergeCell ref="U144:V144"/>
    <mergeCell ref="W144:X144"/>
    <mergeCell ref="AS142:AT142"/>
    <mergeCell ref="AU142:AV142"/>
    <mergeCell ref="AY142:AZ142"/>
    <mergeCell ref="BA142:BB142"/>
    <mergeCell ref="BE142:BF142"/>
    <mergeCell ref="BG142:BH142"/>
    <mergeCell ref="AA142:AB142"/>
    <mergeCell ref="AC142:AD142"/>
    <mergeCell ref="AG142:AH142"/>
    <mergeCell ref="AI142:AJ142"/>
    <mergeCell ref="AM142:AN142"/>
    <mergeCell ref="AO142:AP142"/>
    <mergeCell ref="C142:F142"/>
    <mergeCell ref="K142:M142"/>
    <mergeCell ref="O142:P142"/>
    <mergeCell ref="Q142:R142"/>
    <mergeCell ref="U142:V142"/>
    <mergeCell ref="W142:X142"/>
    <mergeCell ref="BK140:BL141"/>
    <mergeCell ref="BM140:BO140"/>
    <mergeCell ref="BP140:BP141"/>
    <mergeCell ref="BQ140:BR141"/>
    <mergeCell ref="BS140:BU140"/>
    <mergeCell ref="AM140:AN141"/>
    <mergeCell ref="AO140:AQ140"/>
    <mergeCell ref="AR140:AR141"/>
    <mergeCell ref="AS140:AT141"/>
    <mergeCell ref="AU140:AW140"/>
    <mergeCell ref="AX140:AX141"/>
    <mergeCell ref="AO141:AP141"/>
    <mergeCell ref="AU141:AV141"/>
    <mergeCell ref="AA140:AB141"/>
    <mergeCell ref="AC140:AE140"/>
    <mergeCell ref="AF140:AF141"/>
    <mergeCell ref="AG140:AH141"/>
    <mergeCell ref="AI140:AK140"/>
    <mergeCell ref="AL140:AL141"/>
    <mergeCell ref="AC141:AD141"/>
    <mergeCell ref="BV140:BV141"/>
    <mergeCell ref="BM141:BN141"/>
    <mergeCell ref="BS141:BT141"/>
    <mergeCell ref="AY140:AZ141"/>
    <mergeCell ref="BA140:BC140"/>
    <mergeCell ref="BD140:BD141"/>
    <mergeCell ref="BE140:BF141"/>
    <mergeCell ref="BG140:BI140"/>
    <mergeCell ref="BJ140:BJ141"/>
    <mergeCell ref="BA141:BB141"/>
    <mergeCell ref="BG141:BH141"/>
    <mergeCell ref="AI141:AJ141"/>
    <mergeCell ref="O140:P141"/>
    <mergeCell ref="Q140:S140"/>
    <mergeCell ref="T140:T141"/>
    <mergeCell ref="U140:V141"/>
    <mergeCell ref="W140:Y140"/>
    <mergeCell ref="Z140:Z141"/>
    <mergeCell ref="Q141:R141"/>
    <mergeCell ref="W141:X141"/>
    <mergeCell ref="G140:G141"/>
    <mergeCell ref="H140:H141"/>
    <mergeCell ref="I140:I141"/>
    <mergeCell ref="J140:J141"/>
    <mergeCell ref="K140:M141"/>
    <mergeCell ref="N140:N141"/>
    <mergeCell ref="BS4:BS6"/>
    <mergeCell ref="BT4:BT6"/>
    <mergeCell ref="BU4:BU6"/>
    <mergeCell ref="BF4:BF6"/>
    <mergeCell ref="AU4:AU6"/>
    <mergeCell ref="AV4:AV6"/>
    <mergeCell ref="AW4:AW6"/>
    <mergeCell ref="AX4:AX6"/>
    <mergeCell ref="AY4:AY6"/>
    <mergeCell ref="AZ4:AZ6"/>
    <mergeCell ref="AO4:AO6"/>
    <mergeCell ref="AP4:AP6"/>
    <mergeCell ref="AQ4:AQ6"/>
    <mergeCell ref="AR4:AR6"/>
    <mergeCell ref="AS4:AS6"/>
    <mergeCell ref="AT4:AT6"/>
    <mergeCell ref="AI4:AI6"/>
    <mergeCell ref="AJ4:AJ6"/>
    <mergeCell ref="BV4:BV6"/>
    <mergeCell ref="A140:A141"/>
    <mergeCell ref="B140:B141"/>
    <mergeCell ref="C140:C141"/>
    <mergeCell ref="D140:D141"/>
    <mergeCell ref="E140:E141"/>
    <mergeCell ref="F140:F141"/>
    <mergeCell ref="BM4:BM6"/>
    <mergeCell ref="BN4:BN6"/>
    <mergeCell ref="BO4:BO6"/>
    <mergeCell ref="BP4:BP6"/>
    <mergeCell ref="BQ4:BQ6"/>
    <mergeCell ref="BR4:BR6"/>
    <mergeCell ref="BG4:BG6"/>
    <mergeCell ref="BH4:BH6"/>
    <mergeCell ref="BI4:BI6"/>
    <mergeCell ref="BJ4:BJ6"/>
    <mergeCell ref="BK4:BK6"/>
    <mergeCell ref="BL4:BL6"/>
    <mergeCell ref="BA4:BA6"/>
    <mergeCell ref="BB4:BB6"/>
    <mergeCell ref="BC4:BC6"/>
    <mergeCell ref="BD4:BD6"/>
    <mergeCell ref="BE4:BE6"/>
    <mergeCell ref="AG3:AK3"/>
    <mergeCell ref="AM3:AQ3"/>
    <mergeCell ref="AS3:AW3"/>
    <mergeCell ref="W4:W6"/>
    <mergeCell ref="X4:X6"/>
    <mergeCell ref="Y4:Y6"/>
    <mergeCell ref="Z4:Z6"/>
    <mergeCell ref="AA4:AA6"/>
    <mergeCell ref="AB4:AB6"/>
    <mergeCell ref="AK4:AK6"/>
    <mergeCell ref="AL4:AL6"/>
    <mergeCell ref="AM4:AM6"/>
    <mergeCell ref="AN4:AN6"/>
    <mergeCell ref="AC4:AC6"/>
    <mergeCell ref="AD4:AD6"/>
    <mergeCell ref="AE4:AE6"/>
    <mergeCell ref="AF4:AF6"/>
    <mergeCell ref="AG4:AG6"/>
    <mergeCell ref="AH4:AH6"/>
    <mergeCell ref="J4:J6"/>
    <mergeCell ref="K4:K6"/>
    <mergeCell ref="L4:L6"/>
    <mergeCell ref="M4:M6"/>
    <mergeCell ref="O4:O6"/>
    <mergeCell ref="P4:P6"/>
    <mergeCell ref="O3:S3"/>
    <mergeCell ref="U3:Y3"/>
    <mergeCell ref="AA3:AE3"/>
    <mergeCell ref="Q4:Q6"/>
    <mergeCell ref="R4:R6"/>
    <mergeCell ref="S4:S6"/>
    <mergeCell ref="T4:T6"/>
    <mergeCell ref="U4:U6"/>
    <mergeCell ref="V4:V6"/>
    <mergeCell ref="A1:A6"/>
    <mergeCell ref="B1:B6"/>
    <mergeCell ref="C1:F2"/>
    <mergeCell ref="G1:G6"/>
    <mergeCell ref="H1:N1"/>
    <mergeCell ref="O1:BV1"/>
    <mergeCell ref="H2:H6"/>
    <mergeCell ref="I2:N2"/>
    <mergeCell ref="O2:Z2"/>
    <mergeCell ref="AA2:AL2"/>
    <mergeCell ref="AM2:AX2"/>
    <mergeCell ref="AY2:BJ2"/>
    <mergeCell ref="BK2:BV2"/>
    <mergeCell ref="C3:C6"/>
    <mergeCell ref="D3:D6"/>
    <mergeCell ref="E3:E6"/>
    <mergeCell ref="F3:F6"/>
    <mergeCell ref="I3:I6"/>
    <mergeCell ref="J3:M3"/>
    <mergeCell ref="N3:N6"/>
    <mergeCell ref="AY3:BC3"/>
    <mergeCell ref="BE3:BI3"/>
    <mergeCell ref="BK3:BO3"/>
    <mergeCell ref="BQ3:BU3"/>
  </mergeCells>
  <conditionalFormatting sqref="BJ143 BP143 BV143 BD143 AL143 AF143 Z143 T143 T8:T13 Z8:Z13 AF8:AF13 AL8:AL13 BD8:BD13 BJ8:BJ13 BP8:BP13 BV8:BV13 G8:G13 T145:T149 Z145:Z149 AF145:AF149 AL145:AL149 BD145:BD149 BJ145:BJ149 BP145:BP149 BV145:BV149 G82:G84 G89:G92 G94:G97 G99:G102 G104:G106 G108:G111 G113:G116 G118:G121 G123:G126 G128:G131 G133:G135 G137:G145 G147:G150 BV15:BV19 BP15:BP19 BJ15:BJ19 BD15:BD19 AL15:AL19 AF15:AF19 Z15:Z19 T15:T19 AX15:AX19 AR15:AR19 G15:G19 AR22:AR27 AX22:AX27 T22:T27 Z22:Z27 AF22:AF27 AL22:AL27 BD22:BD27 BJ22:BJ27 BP22:BP27 BV22:BV27 BV45:BV48 BP45:BP48 BJ45:BJ48 BD45:BD48 AL45:AL48 AF45:AF48 Z45:Z48 T45:T48 G45:G48 AX45:AX48 AR45:AR48 AR50 AX50 T50 Z50 AF50 AL50 BD50 BJ50 BP50 BV50 G50 G22:G43 G52:G59 BV52:BV59 BP52:BP59 BJ52:BJ59 BD52:BD59 AL52:AL59 AF52:AF59 Z52:Z59 T52:T59 AX52:AX59 AR52:AR59 BV89:BV92 BP89:BP92 BJ89:BJ92 BD89:BD92 AL89:AL92 AF89:AF92 Z89:Z92 T89:T92 T94:T141 Z94:Z141 AF94:AF141 AL94:AL141 BD94:BD141 BJ94:BJ141 BP94:BP141 BV94:BV141 G86:G87 T78:T87 Z78:Z87 AF78:AF87 AL78:AL87 BD78:BD87 BJ78:BJ87 BP78:BP87 BV78:BV87 AR78:AR85 AX78:AX85 BV151:BV158 H159:N159 BP151:BP169 BJ151:BJ169 BD151:BD169 AL151:AL169 AF151:AF169 Z151:Z169 T151:T169 G155:G166 AX151:AX169 AR151:AR169 BV160:BV169 AR61:AR65 AX61:AX65 T61:T65 Z61:Z65 AF61:AF65 AL61:AL65 BD61:BD65 BJ61:BJ65 BP61:BP65 BV61:BV65 G61:G72 BV67:BV72 BP67:BP72 BJ67:BJ72 BD67:BD72 AL67:AL72 AF67:AF72 Z67:Z72 T67:T72 AX67:AX72 AR67:AR72 H66:BV66">
    <cfRule type="expression" dxfId="106" priority="106" stopIfTrue="1">
      <formula>G8&lt;&gt;INT(G8)</formula>
    </cfRule>
  </conditionalFormatting>
  <conditionalFormatting sqref="H8:H13 H82:H84 H89:H92 H94:H97 H99:H102 H104:H106 H108:H111 H113:H116 H118:H121 H123:H126 H128:H131 H133 H15:H19 H22:H27 H45:H48 H50 H52:H59 H86:H87 H61:H65 H67:H72">
    <cfRule type="cellIs" dxfId="105" priority="105" operator="equal">
      <formula>#REF!</formula>
    </cfRule>
  </conditionalFormatting>
  <conditionalFormatting sqref="BX1:BX13 BX15:BX19 BX22:BX27 BX45:BX48 BX50 BX52:BX59 BX89:BX92 BX78:BX87 BX94:BX1048576 BX61:BX72">
    <cfRule type="containsText" dxfId="104" priority="104" operator="containsText" text="ЛОЖЬ">
      <formula>NOT(ISERROR(SEARCH("ЛОЖЬ",BX1)))</formula>
    </cfRule>
  </conditionalFormatting>
  <conditionalFormatting sqref="BD28:BD30 BJ28:BJ43 BP28:BP31 BV28:BV31 AL28:AL43 AF28:AF43 Z28:Z43 T28:T43 BV33:BV43 BP33:BP43 BD32:BD43">
    <cfRule type="expression" dxfId="103" priority="103" stopIfTrue="1">
      <formula>T28&lt;&gt;INT(T28)</formula>
    </cfRule>
  </conditionalFormatting>
  <conditionalFormatting sqref="H28:H43">
    <cfRule type="cellIs" dxfId="102" priority="102" operator="equal">
      <formula>#REF!</formula>
    </cfRule>
  </conditionalFormatting>
  <conditionalFormatting sqref="BX28:BX43">
    <cfRule type="containsText" dxfId="101" priority="101" operator="containsText" text="ЛОЖЬ">
      <formula>NOT(ISERROR(SEARCH("ЛОЖЬ",BX28)))</formula>
    </cfRule>
  </conditionalFormatting>
  <conditionalFormatting sqref="AX143 AR143 AR8:AR13 AX8:AX13 AR145:AR149 AX145:AX149 AX89:AX92 AR89:AR92 AR94:AR141 AX94:AX141 AX86:AX87 AR86:AR87">
    <cfRule type="expression" dxfId="100" priority="100" stopIfTrue="1">
      <formula>AR8&lt;&gt;INT(AR8)</formula>
    </cfRule>
  </conditionalFormatting>
  <conditionalFormatting sqref="AX28:AX29 AR28:AR29 AR31:AR43 AX31:AX43">
    <cfRule type="expression" dxfId="99" priority="99" stopIfTrue="1">
      <formula>AR28&lt;&gt;INT(AR28)</formula>
    </cfRule>
  </conditionalFormatting>
  <conditionalFormatting sqref="H78:H81">
    <cfRule type="cellIs" dxfId="98" priority="97" operator="equal">
      <formula>#REF!</formula>
    </cfRule>
  </conditionalFormatting>
  <conditionalFormatting sqref="G78:G81">
    <cfRule type="expression" dxfId="97" priority="96" stopIfTrue="1">
      <formula>G78&lt;&gt;INT(G78)</formula>
    </cfRule>
  </conditionalFormatting>
  <conditionalFormatting sqref="H85">
    <cfRule type="cellIs" dxfId="96" priority="95" operator="equal">
      <formula>#REF!</formula>
    </cfRule>
  </conditionalFormatting>
  <conditionalFormatting sqref="G85">
    <cfRule type="expression" dxfId="95" priority="94" stopIfTrue="1">
      <formula>G85&lt;&gt;INT(G85)</formula>
    </cfRule>
  </conditionalFormatting>
  <conditionalFormatting sqref="H107">
    <cfRule type="cellIs" dxfId="94" priority="85" operator="equal">
      <formula>#REF!</formula>
    </cfRule>
  </conditionalFormatting>
  <conditionalFormatting sqref="G107">
    <cfRule type="expression" dxfId="93" priority="84" stopIfTrue="1">
      <formula>G107&lt;&gt;INT(G107)</formula>
    </cfRule>
  </conditionalFormatting>
  <conditionalFormatting sqref="H98">
    <cfRule type="cellIs" dxfId="92" priority="89" operator="equal">
      <formula>#REF!</formula>
    </cfRule>
  </conditionalFormatting>
  <conditionalFormatting sqref="G98">
    <cfRule type="expression" dxfId="91" priority="88" stopIfTrue="1">
      <formula>G98&lt;&gt;INT(G98)</formula>
    </cfRule>
  </conditionalFormatting>
  <conditionalFormatting sqref="H103">
    <cfRule type="cellIs" dxfId="90" priority="87" operator="equal">
      <formula>#REF!</formula>
    </cfRule>
  </conditionalFormatting>
  <conditionalFormatting sqref="G103">
    <cfRule type="expression" dxfId="89" priority="86" stopIfTrue="1">
      <formula>G103&lt;&gt;INT(G103)</formula>
    </cfRule>
  </conditionalFormatting>
  <conditionalFormatting sqref="H112">
    <cfRule type="cellIs" dxfId="88" priority="83" operator="equal">
      <formula>#REF!</formula>
    </cfRule>
  </conditionalFormatting>
  <conditionalFormatting sqref="G112">
    <cfRule type="expression" dxfId="87" priority="82" stopIfTrue="1">
      <formula>G112&lt;&gt;INT(G112)</formula>
    </cfRule>
  </conditionalFormatting>
  <conditionalFormatting sqref="H117">
    <cfRule type="cellIs" dxfId="86" priority="81" operator="equal">
      <formula>#REF!</formula>
    </cfRule>
  </conditionalFormatting>
  <conditionalFormatting sqref="G117">
    <cfRule type="expression" dxfId="85" priority="80" stopIfTrue="1">
      <formula>G117&lt;&gt;INT(G117)</formula>
    </cfRule>
  </conditionalFormatting>
  <conditionalFormatting sqref="H122">
    <cfRule type="cellIs" dxfId="84" priority="79" operator="equal">
      <formula>#REF!</formula>
    </cfRule>
  </conditionalFormatting>
  <conditionalFormatting sqref="G122">
    <cfRule type="expression" dxfId="83" priority="78" stopIfTrue="1">
      <formula>G122&lt;&gt;INT(G122)</formula>
    </cfRule>
  </conditionalFormatting>
  <conditionalFormatting sqref="H127">
    <cfRule type="cellIs" dxfId="82" priority="77" operator="equal">
      <formula>#REF!</formula>
    </cfRule>
  </conditionalFormatting>
  <conditionalFormatting sqref="G127">
    <cfRule type="expression" dxfId="81" priority="76" stopIfTrue="1">
      <formula>G127&lt;&gt;INT(G127)</formula>
    </cfRule>
  </conditionalFormatting>
  <conditionalFormatting sqref="H132">
    <cfRule type="cellIs" dxfId="80" priority="75" operator="equal">
      <formula>#REF!</formula>
    </cfRule>
  </conditionalFormatting>
  <conditionalFormatting sqref="G132">
    <cfRule type="expression" dxfId="79" priority="74" stopIfTrue="1">
      <formula>G132&lt;&gt;INT(G132)</formula>
    </cfRule>
  </conditionalFormatting>
  <conditionalFormatting sqref="H136">
    <cfRule type="cellIs" dxfId="78" priority="73" operator="equal">
      <formula>#REF!</formula>
    </cfRule>
  </conditionalFormatting>
  <conditionalFormatting sqref="G136">
    <cfRule type="expression" dxfId="77" priority="72" stopIfTrue="1">
      <formula>G136&lt;&gt;INT(G136)</formula>
    </cfRule>
  </conditionalFormatting>
  <conditionalFormatting sqref="G146">
    <cfRule type="expression" dxfId="76" priority="71" stopIfTrue="1">
      <formula>G146&lt;&gt;INT(G146)</formula>
    </cfRule>
  </conditionalFormatting>
  <conditionalFormatting sqref="G151">
    <cfRule type="expression" dxfId="75" priority="70" stopIfTrue="1">
      <formula>G151&lt;&gt;INT(G151)</formula>
    </cfRule>
  </conditionalFormatting>
  <conditionalFormatting sqref="G152">
    <cfRule type="expression" dxfId="74" priority="69" stopIfTrue="1">
      <formula>G152&lt;&gt;INT(G152)</formula>
    </cfRule>
  </conditionalFormatting>
  <conditionalFormatting sqref="G153">
    <cfRule type="expression" dxfId="73" priority="68" stopIfTrue="1">
      <formula>G153&lt;&gt;INT(G153)</formula>
    </cfRule>
  </conditionalFormatting>
  <conditionalFormatting sqref="G154">
    <cfRule type="expression" dxfId="72" priority="67" stopIfTrue="1">
      <formula>G154&lt;&gt;INT(G154)</formula>
    </cfRule>
  </conditionalFormatting>
  <conditionalFormatting sqref="H167:H169">
    <cfRule type="cellIs" dxfId="71" priority="66" operator="equal">
      <formula>#REF!</formula>
    </cfRule>
  </conditionalFormatting>
  <conditionalFormatting sqref="G167:G169">
    <cfRule type="expression" dxfId="70" priority="65" stopIfTrue="1">
      <formula>G167&lt;&gt;INT(G167)</formula>
    </cfRule>
  </conditionalFormatting>
  <conditionalFormatting sqref="BV14 BP14 BJ14 BD14 AL14 AF14 Z14 T14">
    <cfRule type="expression" dxfId="69" priority="64" stopIfTrue="1">
      <formula>T14&lt;&gt;INT(T14)</formula>
    </cfRule>
  </conditionalFormatting>
  <conditionalFormatting sqref="H14">
    <cfRule type="cellIs" dxfId="68" priority="63" operator="equal">
      <formula>#REF!</formula>
    </cfRule>
  </conditionalFormatting>
  <conditionalFormatting sqref="BX14">
    <cfRule type="containsText" dxfId="67" priority="62" operator="containsText" text="ЛОЖЬ">
      <formula>NOT(ISERROR(SEARCH("ЛОЖЬ",BX14)))</formula>
    </cfRule>
  </conditionalFormatting>
  <conditionalFormatting sqref="AX14 AR14">
    <cfRule type="expression" dxfId="66" priority="61" stopIfTrue="1">
      <formula>AR14&lt;&gt;INT(AR14)</formula>
    </cfRule>
  </conditionalFormatting>
  <conditionalFormatting sqref="G14">
    <cfRule type="expression" dxfId="65" priority="60" stopIfTrue="1">
      <formula>G14&lt;&gt;INT(G14)</formula>
    </cfRule>
  </conditionalFormatting>
  <conditionalFormatting sqref="G20 AR20 AX20 T20 Z20 AF20 AL20 BD20 BJ20 BP20 BV20">
    <cfRule type="expression" dxfId="64" priority="59" stopIfTrue="1">
      <formula>G20&lt;&gt;INT(G20)</formula>
    </cfRule>
  </conditionalFormatting>
  <conditionalFormatting sqref="H20">
    <cfRule type="cellIs" dxfId="63" priority="58" operator="equal">
      <formula>#REF!</formula>
    </cfRule>
  </conditionalFormatting>
  <conditionalFormatting sqref="BX20">
    <cfRule type="containsText" dxfId="62" priority="57" operator="containsText" text="ЛОЖЬ">
      <formula>NOT(ISERROR(SEARCH("ЛОЖЬ",BX20)))</formula>
    </cfRule>
  </conditionalFormatting>
  <conditionalFormatting sqref="G21 AR21 AX21 T21 Z21 AF21 AL21 BD21 BJ21 BP21 BV21">
    <cfRule type="expression" dxfId="61" priority="56" stopIfTrue="1">
      <formula>G21&lt;&gt;INT(G21)</formula>
    </cfRule>
  </conditionalFormatting>
  <conditionalFormatting sqref="H21">
    <cfRule type="cellIs" dxfId="60" priority="55" operator="equal">
      <formula>#REF!</formula>
    </cfRule>
  </conditionalFormatting>
  <conditionalFormatting sqref="BX21">
    <cfRule type="containsText" dxfId="59" priority="54" operator="containsText" text="ЛОЖЬ">
      <formula>NOT(ISERROR(SEARCH("ЛОЖЬ",BX21)))</formula>
    </cfRule>
  </conditionalFormatting>
  <conditionalFormatting sqref="G73 AR73 AX73 T73 Z73 AF73 AL73 BD73 BJ73 BP73 BV73">
    <cfRule type="expression" dxfId="58" priority="53" stopIfTrue="1">
      <formula>G73&lt;&gt;INT(G73)</formula>
    </cfRule>
  </conditionalFormatting>
  <conditionalFormatting sqref="H73">
    <cfRule type="cellIs" dxfId="57" priority="52" operator="equal">
      <formula>#REF!</formula>
    </cfRule>
  </conditionalFormatting>
  <conditionalFormatting sqref="BX73">
    <cfRule type="containsText" dxfId="56" priority="51" operator="containsText" text="ЛОЖЬ">
      <formula>NOT(ISERROR(SEARCH("ЛОЖЬ",BX73)))</formula>
    </cfRule>
  </conditionalFormatting>
  <conditionalFormatting sqref="BV44 BP44 BJ44 BD44 AL44 AF44 Z44 T44 G44">
    <cfRule type="expression" dxfId="55" priority="50" stopIfTrue="1">
      <formula>G44&lt;&gt;INT(G44)</formula>
    </cfRule>
  </conditionalFormatting>
  <conditionalFormatting sqref="H44">
    <cfRule type="cellIs" dxfId="54" priority="49" operator="equal">
      <formula>#REF!</formula>
    </cfRule>
  </conditionalFormatting>
  <conditionalFormatting sqref="BX44">
    <cfRule type="containsText" dxfId="53" priority="48" operator="containsText" text="ЛОЖЬ">
      <formula>NOT(ISERROR(SEARCH("ЛОЖЬ",BX44)))</formula>
    </cfRule>
  </conditionalFormatting>
  <conditionalFormatting sqref="AX44 AR44">
    <cfRule type="expression" dxfId="52" priority="47" stopIfTrue="1">
      <formula>AR44&lt;&gt;INT(AR44)</formula>
    </cfRule>
  </conditionalFormatting>
  <conditionalFormatting sqref="AR49 AX49 T49 Z49 AF49 AL49 BD49 BJ49 BP49 BV49">
    <cfRule type="expression" dxfId="51" priority="46" stopIfTrue="1">
      <formula>T49&lt;&gt;INT(T49)</formula>
    </cfRule>
  </conditionalFormatting>
  <conditionalFormatting sqref="BX49">
    <cfRule type="containsText" dxfId="50" priority="45" operator="containsText" text="ЛОЖЬ">
      <formula>NOT(ISERROR(SEARCH("ЛОЖЬ",BX49)))</formula>
    </cfRule>
  </conditionalFormatting>
  <conditionalFormatting sqref="H49">
    <cfRule type="cellIs" dxfId="49" priority="44" operator="equal">
      <formula>#REF!</formula>
    </cfRule>
  </conditionalFormatting>
  <conditionalFormatting sqref="G49">
    <cfRule type="expression" dxfId="48" priority="43" stopIfTrue="1">
      <formula>G49&lt;&gt;INT(G49)</formula>
    </cfRule>
  </conditionalFormatting>
  <conditionalFormatting sqref="G51">
    <cfRule type="expression" dxfId="47" priority="38" stopIfTrue="1">
      <formula>G51&lt;&gt;INT(G51)</formula>
    </cfRule>
  </conditionalFormatting>
  <conditionalFormatting sqref="T51 Z51 AF51 AL51 BD51 BJ51 BP51 BV51">
    <cfRule type="expression" dxfId="46" priority="42" stopIfTrue="1">
      <formula>T51&lt;&gt;INT(T51)</formula>
    </cfRule>
  </conditionalFormatting>
  <conditionalFormatting sqref="BX51">
    <cfRule type="containsText" dxfId="45" priority="41" operator="containsText" text="ЛОЖЬ">
      <formula>NOT(ISERROR(SEARCH("ЛОЖЬ",BX51)))</formula>
    </cfRule>
  </conditionalFormatting>
  <conditionalFormatting sqref="AR51 AX51">
    <cfRule type="expression" dxfId="44" priority="40" stopIfTrue="1">
      <formula>AR51&lt;&gt;INT(AR51)</formula>
    </cfRule>
  </conditionalFormatting>
  <conditionalFormatting sqref="H51">
    <cfRule type="cellIs" dxfId="43" priority="39" operator="equal">
      <formula>#REF!</formula>
    </cfRule>
  </conditionalFormatting>
  <conditionalFormatting sqref="T60 Z60 AF60 AL60 BD60 BJ60 BP60 BV60">
    <cfRule type="expression" dxfId="42" priority="37" stopIfTrue="1">
      <formula>T60&lt;&gt;INT(T60)</formula>
    </cfRule>
  </conditionalFormatting>
  <conditionalFormatting sqref="BX60">
    <cfRule type="containsText" dxfId="41" priority="36" operator="containsText" text="ЛОЖЬ">
      <formula>NOT(ISERROR(SEARCH("ЛОЖЬ",BX60)))</formula>
    </cfRule>
  </conditionalFormatting>
  <conditionalFormatting sqref="AR60 AX60">
    <cfRule type="expression" dxfId="40" priority="35" stopIfTrue="1">
      <formula>AR60&lt;&gt;INT(AR60)</formula>
    </cfRule>
  </conditionalFormatting>
  <conditionalFormatting sqref="H60">
    <cfRule type="cellIs" dxfId="39" priority="34" operator="equal">
      <formula>#REF!</formula>
    </cfRule>
  </conditionalFormatting>
  <conditionalFormatting sqref="G60">
    <cfRule type="expression" dxfId="38" priority="33" stopIfTrue="1">
      <formula>G60&lt;&gt;INT(G60)</formula>
    </cfRule>
  </conditionalFormatting>
  <conditionalFormatting sqref="T74 Z74 AF74 AL74 BD74 BJ74 BP74 BV74">
    <cfRule type="expression" dxfId="37" priority="32" stopIfTrue="1">
      <formula>T74&lt;&gt;INT(T74)</formula>
    </cfRule>
  </conditionalFormatting>
  <conditionalFormatting sqref="BX74">
    <cfRule type="containsText" dxfId="36" priority="31" operator="containsText" text="ЛОЖЬ">
      <formula>NOT(ISERROR(SEARCH("ЛОЖЬ",BX74)))</formula>
    </cfRule>
  </conditionalFormatting>
  <conditionalFormatting sqref="AR74 AX74">
    <cfRule type="expression" dxfId="35" priority="30" stopIfTrue="1">
      <formula>AR74&lt;&gt;INT(AR74)</formula>
    </cfRule>
  </conditionalFormatting>
  <conditionalFormatting sqref="H74">
    <cfRule type="cellIs" dxfId="34" priority="29" operator="equal">
      <formula>#REF!</formula>
    </cfRule>
  </conditionalFormatting>
  <conditionalFormatting sqref="G74">
    <cfRule type="expression" dxfId="33" priority="28" stopIfTrue="1">
      <formula>G74&lt;&gt;INT(G74)</formula>
    </cfRule>
  </conditionalFormatting>
  <conditionalFormatting sqref="T75 Z75 AF75 AL75 BD75 BJ75 BP75 BV75">
    <cfRule type="expression" dxfId="32" priority="27" stopIfTrue="1">
      <formula>T75&lt;&gt;INT(T75)</formula>
    </cfRule>
  </conditionalFormatting>
  <conditionalFormatting sqref="BX75">
    <cfRule type="containsText" dxfId="31" priority="26" operator="containsText" text="ЛОЖЬ">
      <formula>NOT(ISERROR(SEARCH("ЛОЖЬ",BX75)))</formula>
    </cfRule>
  </conditionalFormatting>
  <conditionalFormatting sqref="AR75 AX75">
    <cfRule type="expression" dxfId="30" priority="25" stopIfTrue="1">
      <formula>AR75&lt;&gt;INT(AR75)</formula>
    </cfRule>
  </conditionalFormatting>
  <conditionalFormatting sqref="H75">
    <cfRule type="cellIs" dxfId="29" priority="24" operator="equal">
      <formula>#REF!</formula>
    </cfRule>
  </conditionalFormatting>
  <conditionalFormatting sqref="G75">
    <cfRule type="expression" dxfId="28" priority="23" stopIfTrue="1">
      <formula>G75&lt;&gt;INT(G75)</formula>
    </cfRule>
  </conditionalFormatting>
  <conditionalFormatting sqref="T76 Z76 AF76 AL76 BD76 BJ76 BP76 BV76">
    <cfRule type="expression" dxfId="27" priority="22" stopIfTrue="1">
      <formula>T76&lt;&gt;INT(T76)</formula>
    </cfRule>
  </conditionalFormatting>
  <conditionalFormatting sqref="BX76">
    <cfRule type="containsText" dxfId="26" priority="21" operator="containsText" text="ЛОЖЬ">
      <formula>NOT(ISERROR(SEARCH("ЛОЖЬ",BX76)))</formula>
    </cfRule>
  </conditionalFormatting>
  <conditionalFormatting sqref="AR76 AX76">
    <cfRule type="expression" dxfId="25" priority="20" stopIfTrue="1">
      <formula>AR76&lt;&gt;INT(AR76)</formula>
    </cfRule>
  </conditionalFormatting>
  <conditionalFormatting sqref="H76">
    <cfRule type="cellIs" dxfId="24" priority="19" operator="equal">
      <formula>#REF!</formula>
    </cfRule>
  </conditionalFormatting>
  <conditionalFormatting sqref="G76">
    <cfRule type="expression" dxfId="23" priority="18" stopIfTrue="1">
      <formula>G76&lt;&gt;INT(G76)</formula>
    </cfRule>
  </conditionalFormatting>
  <conditionalFormatting sqref="T77 Z77 AF77 AL77 BD77 BJ77 BP77 BV77">
    <cfRule type="expression" dxfId="22" priority="17" stopIfTrue="1">
      <formula>T77&lt;&gt;INT(T77)</formula>
    </cfRule>
  </conditionalFormatting>
  <conditionalFormatting sqref="BX77">
    <cfRule type="containsText" dxfId="21" priority="16" operator="containsText" text="ЛОЖЬ">
      <formula>NOT(ISERROR(SEARCH("ЛОЖЬ",BX77)))</formula>
    </cfRule>
  </conditionalFormatting>
  <conditionalFormatting sqref="AR77 AX77">
    <cfRule type="expression" dxfId="20" priority="15" stopIfTrue="1">
      <formula>AR77&lt;&gt;INT(AR77)</formula>
    </cfRule>
  </conditionalFormatting>
  <conditionalFormatting sqref="H77">
    <cfRule type="cellIs" dxfId="19" priority="14" operator="equal">
      <formula>#REF!</formula>
    </cfRule>
  </conditionalFormatting>
  <conditionalFormatting sqref="G77">
    <cfRule type="expression" dxfId="18" priority="13" stopIfTrue="1">
      <formula>G77&lt;&gt;INT(G77)</formula>
    </cfRule>
  </conditionalFormatting>
  <conditionalFormatting sqref="AR88 AX88 T88 Z88 AF88 AL88 BD88 BJ88 BP88 BV88 G88">
    <cfRule type="expression" dxfId="17" priority="12" stopIfTrue="1">
      <formula>G88&lt;&gt;INT(G88)</formula>
    </cfRule>
  </conditionalFormatting>
  <conditionalFormatting sqref="H88">
    <cfRule type="cellIs" dxfId="16" priority="11" operator="equal">
      <formula>#REF!</formula>
    </cfRule>
  </conditionalFormatting>
  <conditionalFormatting sqref="BX88">
    <cfRule type="containsText" dxfId="15" priority="10" operator="containsText" text="ЛОЖЬ">
      <formula>NOT(ISERROR(SEARCH("ЛОЖЬ",BX88)))</formula>
    </cfRule>
  </conditionalFormatting>
  <conditionalFormatting sqref="G93">
    <cfRule type="expression" dxfId="14" priority="5" stopIfTrue="1">
      <formula>G93&lt;&gt;INT(G93)</formula>
    </cfRule>
  </conditionalFormatting>
  <conditionalFormatting sqref="T93 Z93 AF93 AL93 BD93 BJ93 BP93 BV93">
    <cfRule type="expression" dxfId="13" priority="9" stopIfTrue="1">
      <formula>T93&lt;&gt;INT(T93)</formula>
    </cfRule>
  </conditionalFormatting>
  <conditionalFormatting sqref="BX93">
    <cfRule type="containsText" dxfId="12" priority="8" operator="containsText" text="ЛОЖЬ">
      <formula>NOT(ISERROR(SEARCH("ЛОЖЬ",BX93)))</formula>
    </cfRule>
  </conditionalFormatting>
  <conditionalFormatting sqref="AR93 AX93">
    <cfRule type="expression" dxfId="11" priority="7" stopIfTrue="1">
      <formula>AR93&lt;&gt;INT(AR93)</formula>
    </cfRule>
  </conditionalFormatting>
  <conditionalFormatting sqref="H93">
    <cfRule type="cellIs" dxfId="10" priority="6" operator="equal">
      <formula>#REF!</formula>
    </cfRule>
  </conditionalFormatting>
  <conditionalFormatting sqref="BV32">
    <cfRule type="expression" dxfId="9" priority="4" stopIfTrue="1">
      <formula>BV32&lt;&gt;INT(BV32)</formula>
    </cfRule>
  </conditionalFormatting>
  <conditionalFormatting sqref="AX30 AR30">
    <cfRule type="expression" dxfId="8" priority="3" stopIfTrue="1">
      <formula>AR30&lt;&gt;INT(AR30)</formula>
    </cfRule>
  </conditionalFormatting>
  <conditionalFormatting sqref="BD31">
    <cfRule type="expression" dxfId="7" priority="2" stopIfTrue="1">
      <formula>BD31&lt;&gt;INT(BD31)</formula>
    </cfRule>
  </conditionalFormatting>
  <conditionalFormatting sqref="BP32">
    <cfRule type="expression" dxfId="6" priority="1" stopIfTrue="1">
      <formula>BP32&lt;&gt;INT(BP32)</formula>
    </cfRule>
  </conditionalFormatting>
  <pageMargins left="0.39370078740157483" right="0.39370078740157483" top="0.39370078740157483" bottom="0.39370078740157483" header="0" footer="0"/>
  <pageSetup paperSize="9" scale="37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workbookViewId="0">
      <selection activeCell="O28" sqref="O28"/>
    </sheetView>
  </sheetViews>
  <sheetFormatPr defaultRowHeight="10.5" x14ac:dyDescent="0.15"/>
  <cols>
    <col min="1" max="1" width="6.140625" style="124" customWidth="1"/>
    <col min="2" max="2" width="22.7109375" style="124" customWidth="1"/>
    <col min="3" max="4" width="9.140625" style="124"/>
    <col min="5" max="5" width="9.28515625" style="124" bestFit="1" customWidth="1"/>
    <col min="6" max="6" width="9.140625" style="124"/>
    <col min="7" max="7" width="8.5703125" style="124" bestFit="1" customWidth="1"/>
    <col min="8" max="8" width="9.140625" style="124"/>
    <col min="9" max="9" width="0.42578125" style="124" customWidth="1"/>
    <col min="10" max="10" width="9.140625" style="124"/>
    <col min="11" max="12" width="7.5703125" style="124" customWidth="1"/>
    <col min="13" max="13" width="0.42578125" style="124" customWidth="1"/>
    <col min="14" max="14" width="9.140625" style="124"/>
    <col min="15" max="16" width="7.5703125" style="124" customWidth="1"/>
    <col min="17" max="17" width="0.42578125" style="124" customWidth="1"/>
    <col min="18" max="18" width="9.140625" style="124"/>
    <col min="19" max="20" width="7.5703125" style="124" customWidth="1"/>
    <col min="21" max="21" width="9.140625" style="124"/>
    <col min="22" max="23" width="7.5703125" style="124" customWidth="1"/>
    <col min="24" max="24" width="0.42578125" style="124" customWidth="1"/>
    <col min="25" max="25" width="9.140625" style="124"/>
    <col min="26" max="26" width="8" style="124" customWidth="1"/>
    <col min="27" max="27" width="7.5703125" style="124" customWidth="1"/>
    <col min="28" max="16384" width="9.140625" style="124"/>
  </cols>
  <sheetData>
    <row r="1" spans="1:44" ht="14.25" customHeight="1" x14ac:dyDescent="0.15">
      <c r="A1" s="398"/>
      <c r="B1" s="398"/>
      <c r="C1" s="404" t="s">
        <v>301</v>
      </c>
      <c r="D1" s="405"/>
      <c r="E1" s="405"/>
      <c r="F1" s="405"/>
      <c r="G1" s="405"/>
      <c r="H1" s="406"/>
      <c r="I1" s="121"/>
      <c r="J1" s="401" t="s">
        <v>7</v>
      </c>
      <c r="K1" s="402"/>
      <c r="L1" s="403"/>
      <c r="M1" s="122"/>
      <c r="N1" s="401" t="s">
        <v>8</v>
      </c>
      <c r="O1" s="402"/>
      <c r="P1" s="403"/>
      <c r="Q1" s="123"/>
      <c r="R1" s="401" t="s">
        <v>9</v>
      </c>
      <c r="S1" s="402"/>
      <c r="T1" s="403"/>
      <c r="U1" s="401" t="s">
        <v>10</v>
      </c>
      <c r="V1" s="402"/>
      <c r="W1" s="403"/>
      <c r="X1" s="123"/>
      <c r="Y1" s="401" t="s">
        <v>11</v>
      </c>
      <c r="Z1" s="402"/>
      <c r="AA1" s="403"/>
    </row>
    <row r="2" spans="1:44" ht="12" customHeight="1" x14ac:dyDescent="0.15">
      <c r="A2" s="399"/>
      <c r="B2" s="399"/>
      <c r="C2" s="412" t="s">
        <v>302</v>
      </c>
      <c r="D2" s="412"/>
      <c r="E2" s="414"/>
      <c r="F2" s="404" t="s">
        <v>3</v>
      </c>
      <c r="G2" s="405"/>
      <c r="H2" s="406"/>
      <c r="I2" s="393"/>
      <c r="J2" s="395" t="s">
        <v>124</v>
      </c>
      <c r="K2" s="397" t="s">
        <v>19</v>
      </c>
      <c r="L2" s="397" t="s">
        <v>20</v>
      </c>
      <c r="M2" s="125"/>
      <c r="N2" s="395" t="s">
        <v>124</v>
      </c>
      <c r="O2" s="397" t="s">
        <v>21</v>
      </c>
      <c r="P2" s="397" t="s">
        <v>22</v>
      </c>
      <c r="Q2" s="393"/>
      <c r="R2" s="395" t="s">
        <v>124</v>
      </c>
      <c r="S2" s="397" t="s">
        <v>23</v>
      </c>
      <c r="T2" s="397" t="s">
        <v>24</v>
      </c>
      <c r="U2" s="395" t="s">
        <v>124</v>
      </c>
      <c r="V2" s="397" t="s">
        <v>25</v>
      </c>
      <c r="W2" s="397" t="s">
        <v>26</v>
      </c>
      <c r="X2" s="393"/>
      <c r="Y2" s="395" t="s">
        <v>124</v>
      </c>
      <c r="Z2" s="397" t="s">
        <v>27</v>
      </c>
      <c r="AA2" s="390" t="s">
        <v>28</v>
      </c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4" ht="15.75" customHeight="1" thickBot="1" x14ac:dyDescent="0.2">
      <c r="A3" s="400"/>
      <c r="B3" s="400"/>
      <c r="C3" s="413"/>
      <c r="D3" s="413"/>
      <c r="E3" s="415"/>
      <c r="F3" s="127" t="s">
        <v>303</v>
      </c>
      <c r="G3" s="127" t="s">
        <v>304</v>
      </c>
      <c r="H3" s="127" t="s">
        <v>305</v>
      </c>
      <c r="I3" s="394"/>
      <c r="J3" s="396"/>
      <c r="K3" s="389"/>
      <c r="L3" s="389"/>
      <c r="M3" s="128"/>
      <c r="N3" s="396"/>
      <c r="O3" s="389"/>
      <c r="P3" s="389"/>
      <c r="Q3" s="394"/>
      <c r="R3" s="396"/>
      <c r="S3" s="389"/>
      <c r="T3" s="389"/>
      <c r="U3" s="396"/>
      <c r="V3" s="389"/>
      <c r="W3" s="389"/>
      <c r="X3" s="394"/>
      <c r="Y3" s="396"/>
      <c r="Z3" s="389"/>
      <c r="AA3" s="390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</row>
    <row r="4" spans="1:44" s="138" customFormat="1" ht="25.5" customHeight="1" thickBot="1" x14ac:dyDescent="0.2">
      <c r="A4" s="129"/>
      <c r="B4" s="130" t="s">
        <v>306</v>
      </c>
      <c r="C4" s="131"/>
      <c r="D4" s="131"/>
      <c r="E4" s="131"/>
      <c r="F4" s="132"/>
      <c r="G4" s="132">
        <v>240</v>
      </c>
      <c r="H4" s="133">
        <f>План!G8</f>
        <v>240</v>
      </c>
      <c r="I4" s="134"/>
      <c r="J4" s="133">
        <f>SUM(K4:L4)</f>
        <v>50</v>
      </c>
      <c r="K4" s="135">
        <f>План!T8</f>
        <v>25</v>
      </c>
      <c r="L4" s="135">
        <f>План!Z8</f>
        <v>25</v>
      </c>
      <c r="M4" s="136"/>
      <c r="N4" s="133">
        <f>SUM(O4:P4)</f>
        <v>43</v>
      </c>
      <c r="O4" s="135">
        <f>План!AF8</f>
        <v>24</v>
      </c>
      <c r="P4" s="135">
        <f>План!AL8</f>
        <v>19</v>
      </c>
      <c r="Q4" s="136"/>
      <c r="R4" s="133">
        <f>SUM(S4:T4)</f>
        <v>51</v>
      </c>
      <c r="S4" s="135">
        <f>План!AR8</f>
        <v>22</v>
      </c>
      <c r="T4" s="135">
        <f>План!AX8</f>
        <v>29</v>
      </c>
      <c r="U4" s="133">
        <f>SUM(V4:W4)</f>
        <v>37</v>
      </c>
      <c r="V4" s="135">
        <f>План!BD8</f>
        <v>20</v>
      </c>
      <c r="W4" s="135">
        <f>План!BJ8</f>
        <v>17</v>
      </c>
      <c r="X4" s="136"/>
      <c r="Y4" s="133">
        <f>SUM(Z4:AA4)</f>
        <v>59</v>
      </c>
      <c r="Z4" s="135">
        <f>План!BP8</f>
        <v>14</v>
      </c>
      <c r="AA4" s="137">
        <f>План!BV8</f>
        <v>45</v>
      </c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s="138" customFormat="1" ht="23.25" customHeight="1" thickBot="1" x14ac:dyDescent="0.2">
      <c r="A5" s="134"/>
      <c r="B5" s="139" t="s">
        <v>307</v>
      </c>
      <c r="C5" s="140">
        <f>(H7+H10)/H4</f>
        <v>0.83750000000000002</v>
      </c>
      <c r="D5" s="140"/>
      <c r="E5" s="141"/>
      <c r="F5" s="136"/>
      <c r="G5" s="136"/>
      <c r="H5" s="142"/>
      <c r="I5" s="134"/>
      <c r="J5" s="142"/>
      <c r="K5" s="143"/>
      <c r="L5" s="143"/>
      <c r="M5" s="136"/>
      <c r="N5" s="142"/>
      <c r="O5" s="143"/>
      <c r="P5" s="143"/>
      <c r="Q5" s="136"/>
      <c r="R5" s="142"/>
      <c r="S5" s="143"/>
      <c r="T5" s="143"/>
      <c r="U5" s="142"/>
      <c r="V5" s="143"/>
      <c r="W5" s="143"/>
      <c r="X5" s="136"/>
      <c r="Y5" s="142"/>
      <c r="Z5" s="143"/>
      <c r="AA5" s="144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</row>
    <row r="6" spans="1:44" ht="21" customHeight="1" thickBot="1" x14ac:dyDescent="0.2">
      <c r="A6" s="145" t="s">
        <v>34</v>
      </c>
      <c r="B6" s="146" t="s">
        <v>35</v>
      </c>
      <c r="C6" s="147"/>
      <c r="D6" s="147"/>
      <c r="E6" s="148"/>
      <c r="F6" s="149"/>
      <c r="G6" s="136" t="s">
        <v>352</v>
      </c>
      <c r="H6" s="145">
        <f>SUM(H7:H8)</f>
        <v>216</v>
      </c>
      <c r="I6" s="150"/>
      <c r="J6" s="133">
        <f>SUM(K6:L6)</f>
        <v>50</v>
      </c>
      <c r="K6" s="135">
        <f>План!T10</f>
        <v>25</v>
      </c>
      <c r="L6" s="135">
        <f>План!Z10</f>
        <v>25</v>
      </c>
      <c r="M6" s="148"/>
      <c r="N6" s="133">
        <f>SUM(O6:P6)</f>
        <v>43</v>
      </c>
      <c r="O6" s="135">
        <f>План!AF10</f>
        <v>24</v>
      </c>
      <c r="P6" s="135">
        <f>План!AL10</f>
        <v>19</v>
      </c>
      <c r="Q6" s="148"/>
      <c r="R6" s="133">
        <f>SUM(S6:T6)</f>
        <v>48</v>
      </c>
      <c r="S6" s="135">
        <f>План!AR10</f>
        <v>22</v>
      </c>
      <c r="T6" s="135">
        <f>План!AX10</f>
        <v>26</v>
      </c>
      <c r="U6" s="133">
        <f>SUM(V6:W6)</f>
        <v>37</v>
      </c>
      <c r="V6" s="135">
        <f>План!BD10</f>
        <v>20</v>
      </c>
      <c r="W6" s="135">
        <f>План!BJ10</f>
        <v>17</v>
      </c>
      <c r="X6" s="148"/>
      <c r="Y6" s="133">
        <f>SUM(Z6:AA6)</f>
        <v>38</v>
      </c>
      <c r="Z6" s="135">
        <f>План!BP10</f>
        <v>14</v>
      </c>
      <c r="AA6" s="137">
        <f>План!BV10</f>
        <v>24</v>
      </c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</row>
    <row r="7" spans="1:44" ht="18.75" customHeight="1" thickBot="1" x14ac:dyDescent="0.2">
      <c r="A7" s="151" t="s">
        <v>36</v>
      </c>
      <c r="B7" s="152" t="s">
        <v>308</v>
      </c>
      <c r="C7" s="153"/>
      <c r="D7" s="153"/>
      <c r="E7" s="153"/>
      <c r="F7" s="154"/>
      <c r="G7" s="154"/>
      <c r="H7" s="151">
        <f>План!G12</f>
        <v>186</v>
      </c>
      <c r="I7" s="123"/>
      <c r="J7" s="155">
        <f t="shared" ref="J7:J8" si="0">SUM(K7:L7)</f>
        <v>45</v>
      </c>
      <c r="K7" s="156">
        <f>План!T12</f>
        <v>22</v>
      </c>
      <c r="L7" s="156">
        <f>План!Z12</f>
        <v>23</v>
      </c>
      <c r="M7" s="157"/>
      <c r="N7" s="155">
        <f t="shared" ref="N7:N9" si="1">SUM(O7:P7)</f>
        <v>35</v>
      </c>
      <c r="O7" s="156">
        <f>План!AF12</f>
        <v>24</v>
      </c>
      <c r="P7" s="156">
        <f>План!AL12</f>
        <v>11</v>
      </c>
      <c r="Q7" s="157"/>
      <c r="R7" s="155">
        <f t="shared" ref="R7:R9" si="2">SUM(S7:T7)</f>
        <v>42</v>
      </c>
      <c r="S7" s="156">
        <f>План!AR12</f>
        <v>20</v>
      </c>
      <c r="T7" s="156">
        <f>План!AX12</f>
        <v>22</v>
      </c>
      <c r="U7" s="155">
        <f t="shared" ref="U7:U9" si="3">SUM(V7:W7)</f>
        <v>28</v>
      </c>
      <c r="V7" s="156">
        <f>План!BD12</f>
        <v>14</v>
      </c>
      <c r="W7" s="156">
        <f>План!BJ12</f>
        <v>14</v>
      </c>
      <c r="X7" s="157"/>
      <c r="Y7" s="155">
        <f t="shared" ref="Y7:Y8" si="4">SUM(Z7:AA7)</f>
        <v>36</v>
      </c>
      <c r="Z7" s="156">
        <f>План!BP12</f>
        <v>14</v>
      </c>
      <c r="AA7" s="158">
        <f>План!BV12</f>
        <v>22</v>
      </c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</row>
    <row r="8" spans="1:44" s="165" customFormat="1" ht="18.75" customHeight="1" thickBot="1" x14ac:dyDescent="0.2">
      <c r="A8" s="159" t="s">
        <v>77</v>
      </c>
      <c r="B8" s="160" t="s">
        <v>178</v>
      </c>
      <c r="C8" s="161"/>
      <c r="D8" s="161"/>
      <c r="E8" s="161"/>
      <c r="F8" s="162"/>
      <c r="G8" s="162"/>
      <c r="H8" s="159">
        <f>План!G64</f>
        <v>30</v>
      </c>
      <c r="I8" s="163"/>
      <c r="J8" s="155">
        <f t="shared" si="0"/>
        <v>5</v>
      </c>
      <c r="K8" s="156">
        <f>План!T64</f>
        <v>3</v>
      </c>
      <c r="L8" s="156">
        <f>План!Z64</f>
        <v>2</v>
      </c>
      <c r="M8" s="164"/>
      <c r="N8" s="155">
        <f t="shared" si="1"/>
        <v>8</v>
      </c>
      <c r="O8" s="156">
        <f>План!AF64</f>
        <v>0</v>
      </c>
      <c r="P8" s="156">
        <f>План!AL64</f>
        <v>8</v>
      </c>
      <c r="Q8" s="164"/>
      <c r="R8" s="155">
        <f t="shared" si="2"/>
        <v>6</v>
      </c>
      <c r="S8" s="156">
        <f>План!AR64</f>
        <v>2</v>
      </c>
      <c r="T8" s="156">
        <f>План!AX64</f>
        <v>4</v>
      </c>
      <c r="U8" s="155">
        <f t="shared" si="3"/>
        <v>9</v>
      </c>
      <c r="V8" s="156">
        <f>План!BD64</f>
        <v>6</v>
      </c>
      <c r="W8" s="156">
        <f>План!BJ64</f>
        <v>3</v>
      </c>
      <c r="X8" s="164"/>
      <c r="Y8" s="155">
        <f t="shared" si="4"/>
        <v>2</v>
      </c>
      <c r="Z8" s="156">
        <f>План!BP64</f>
        <v>0</v>
      </c>
      <c r="AA8" s="158">
        <f>План!BV64</f>
        <v>2</v>
      </c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</row>
    <row r="9" spans="1:44" ht="21.75" customHeight="1" thickBot="1" x14ac:dyDescent="0.2">
      <c r="A9" s="166" t="s">
        <v>110</v>
      </c>
      <c r="B9" s="167" t="s">
        <v>111</v>
      </c>
      <c r="C9" s="153"/>
      <c r="D9" s="153"/>
      <c r="E9" s="153"/>
      <c r="F9" s="154"/>
      <c r="G9" s="168" t="s">
        <v>353</v>
      </c>
      <c r="H9" s="166">
        <f>H10+H11</f>
        <v>15</v>
      </c>
      <c r="I9" s="123"/>
      <c r="J9" s="166">
        <f>K9+L9</f>
        <v>0</v>
      </c>
      <c r="K9" s="169">
        <f>SUM(K10:K11)</f>
        <v>0</v>
      </c>
      <c r="L9" s="169">
        <f>SUM(L10:L11)</f>
        <v>0</v>
      </c>
      <c r="M9" s="157"/>
      <c r="N9" s="133">
        <f t="shared" si="1"/>
        <v>0</v>
      </c>
      <c r="O9" s="169">
        <f>SUM(O10:O11)</f>
        <v>0</v>
      </c>
      <c r="P9" s="169">
        <f>SUM(P10:P11)</f>
        <v>0</v>
      </c>
      <c r="Q9" s="157"/>
      <c r="R9" s="133">
        <f t="shared" si="2"/>
        <v>3</v>
      </c>
      <c r="S9" s="169">
        <f>SUM(S10:S11)</f>
        <v>0</v>
      </c>
      <c r="T9" s="169">
        <f>SUM(T10:T11)</f>
        <v>3</v>
      </c>
      <c r="U9" s="133">
        <f t="shared" si="3"/>
        <v>0</v>
      </c>
      <c r="V9" s="169">
        <f>SUM(V10:V11)</f>
        <v>0</v>
      </c>
      <c r="W9" s="169">
        <f>SUM(W10:W11)</f>
        <v>0</v>
      </c>
      <c r="X9" s="157"/>
      <c r="Y9" s="170">
        <f>Z9+AA9</f>
        <v>12</v>
      </c>
      <c r="Z9" s="169">
        <f>SUM(Z10:Z11)</f>
        <v>0</v>
      </c>
      <c r="AA9" s="171">
        <f>SUM(AA10:AA11)</f>
        <v>12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</row>
    <row r="10" spans="1:44" ht="18.75" customHeight="1" x14ac:dyDescent="0.15">
      <c r="A10" s="151" t="s">
        <v>309</v>
      </c>
      <c r="B10" s="152" t="s">
        <v>308</v>
      </c>
      <c r="C10" s="153"/>
      <c r="D10" s="153"/>
      <c r="E10" s="153"/>
      <c r="F10" s="154"/>
      <c r="G10" s="154"/>
      <c r="H10" s="172">
        <f>План!G142</f>
        <v>15</v>
      </c>
      <c r="I10" s="123"/>
      <c r="J10" s="151"/>
      <c r="K10" s="169"/>
      <c r="L10" s="169"/>
      <c r="M10" s="157"/>
      <c r="N10" s="151"/>
      <c r="P10" s="169"/>
      <c r="Q10" s="157"/>
      <c r="R10" s="151"/>
      <c r="S10" s="169"/>
      <c r="T10" s="169">
        <f>План!AX142</f>
        <v>3</v>
      </c>
      <c r="U10" s="151"/>
      <c r="V10" s="169"/>
      <c r="W10" s="169"/>
      <c r="X10" s="157"/>
      <c r="Y10" s="151"/>
      <c r="Z10" s="169"/>
      <c r="AA10" s="173">
        <f>План!BV142</f>
        <v>12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</row>
    <row r="11" spans="1:44" s="165" customFormat="1" ht="18.75" customHeight="1" thickBot="1" x14ac:dyDescent="0.2">
      <c r="A11" s="159" t="s">
        <v>310</v>
      </c>
      <c r="B11" s="160" t="s">
        <v>178</v>
      </c>
      <c r="C11" s="161"/>
      <c r="D11" s="161"/>
      <c r="E11" s="161"/>
      <c r="F11" s="162"/>
      <c r="G11" s="174"/>
      <c r="H11" s="159"/>
      <c r="I11" s="163"/>
      <c r="J11" s="159"/>
      <c r="K11" s="144"/>
      <c r="L11" s="144"/>
      <c r="M11" s="164"/>
      <c r="N11" s="159"/>
      <c r="O11" s="144"/>
      <c r="P11" s="144"/>
      <c r="Q11" s="164"/>
      <c r="R11" s="159"/>
      <c r="S11" s="144"/>
      <c r="T11" s="144"/>
      <c r="U11" s="159"/>
      <c r="V11" s="144"/>
      <c r="W11" s="144"/>
      <c r="X11" s="164"/>
      <c r="Y11" s="159"/>
      <c r="Z11" s="144"/>
      <c r="AA11" s="144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</row>
    <row r="12" spans="1:44" ht="27" customHeight="1" x14ac:dyDescent="0.15">
      <c r="A12" s="145" t="s">
        <v>125</v>
      </c>
      <c r="B12" s="175" t="s">
        <v>126</v>
      </c>
      <c r="C12" s="176"/>
      <c r="D12" s="176"/>
      <c r="E12" s="176"/>
      <c r="F12" s="149"/>
      <c r="G12" s="177" t="s">
        <v>354</v>
      </c>
      <c r="H12" s="145">
        <f>H13</f>
        <v>9</v>
      </c>
      <c r="I12" s="150"/>
      <c r="J12" s="145"/>
      <c r="K12" s="178"/>
      <c r="L12" s="178"/>
      <c r="M12" s="148"/>
      <c r="N12" s="145"/>
      <c r="O12" s="178"/>
      <c r="P12" s="178"/>
      <c r="Q12" s="148"/>
      <c r="R12" s="145"/>
      <c r="S12" s="178"/>
      <c r="T12" s="178"/>
      <c r="U12" s="145"/>
      <c r="V12" s="178"/>
      <c r="W12" s="178"/>
      <c r="X12" s="148"/>
      <c r="Y12" s="179">
        <f>Z12+AA12</f>
        <v>9</v>
      </c>
      <c r="Z12" s="178"/>
      <c r="AA12" s="171">
        <f>План!BV159</f>
        <v>9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</row>
    <row r="13" spans="1:44" ht="18.75" customHeight="1" x14ac:dyDescent="0.15">
      <c r="A13" s="151" t="s">
        <v>311</v>
      </c>
      <c r="B13" s="152" t="s">
        <v>134</v>
      </c>
      <c r="C13" s="153"/>
      <c r="D13" s="153"/>
      <c r="E13" s="153"/>
      <c r="F13" s="154"/>
      <c r="G13" s="168"/>
      <c r="H13" s="151">
        <f>План!G159</f>
        <v>9</v>
      </c>
      <c r="I13" s="123"/>
      <c r="J13" s="151"/>
      <c r="K13" s="169"/>
      <c r="L13" s="169"/>
      <c r="M13" s="157"/>
      <c r="N13" s="151"/>
      <c r="O13" s="169"/>
      <c r="P13" s="169"/>
      <c r="Q13" s="157"/>
      <c r="R13" s="151"/>
      <c r="S13" s="169"/>
      <c r="T13" s="169"/>
      <c r="U13" s="151"/>
      <c r="V13" s="169"/>
      <c r="W13" s="169"/>
      <c r="X13" s="157"/>
      <c r="Y13" s="151"/>
      <c r="Z13" s="169"/>
      <c r="AA13" s="173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</row>
    <row r="14" spans="1:44" s="165" customFormat="1" ht="18.75" customHeight="1" thickBot="1" x14ac:dyDescent="0.2">
      <c r="A14" s="159"/>
      <c r="B14" s="160"/>
      <c r="C14" s="161"/>
      <c r="D14" s="161"/>
      <c r="E14" s="161"/>
      <c r="F14" s="162"/>
      <c r="G14" s="162"/>
      <c r="H14" s="159"/>
      <c r="I14" s="163"/>
      <c r="J14" s="159"/>
      <c r="K14" s="144"/>
      <c r="L14" s="144"/>
      <c r="M14" s="164"/>
      <c r="N14" s="159"/>
      <c r="O14" s="144"/>
      <c r="P14" s="144"/>
      <c r="Q14" s="164"/>
      <c r="R14" s="159"/>
      <c r="S14" s="144"/>
      <c r="T14" s="144"/>
      <c r="U14" s="159"/>
      <c r="V14" s="144"/>
      <c r="W14" s="144"/>
      <c r="X14" s="164"/>
      <c r="Y14" s="159"/>
      <c r="Z14" s="144"/>
      <c r="AA14" s="144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</row>
    <row r="15" spans="1:44" ht="21.75" customHeight="1" x14ac:dyDescent="0.15">
      <c r="A15" s="145" t="s">
        <v>130</v>
      </c>
      <c r="B15" s="146" t="s">
        <v>131</v>
      </c>
      <c r="C15" s="176"/>
      <c r="D15" s="176"/>
      <c r="E15" s="176"/>
      <c r="F15" s="149"/>
      <c r="G15" s="149"/>
      <c r="H15" s="145"/>
      <c r="I15" s="150"/>
      <c r="J15" s="145"/>
      <c r="K15" s="178"/>
      <c r="L15" s="178"/>
      <c r="M15" s="148"/>
      <c r="N15" s="145"/>
      <c r="O15" s="178"/>
      <c r="P15" s="178"/>
      <c r="Q15" s="148"/>
      <c r="R15" s="145"/>
      <c r="S15" s="178"/>
      <c r="T15" s="178"/>
      <c r="U15" s="145"/>
      <c r="V15" s="178"/>
      <c r="W15" s="178"/>
      <c r="X15" s="148"/>
      <c r="Y15" s="145"/>
      <c r="Z15" s="178"/>
      <c r="AA15" s="178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</row>
    <row r="16" spans="1:44" ht="4.5" customHeight="1" x14ac:dyDescent="0.15">
      <c r="A16" s="408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</row>
    <row r="17" spans="1:44" ht="12" customHeight="1" x14ac:dyDescent="0.15">
      <c r="A17" s="410"/>
      <c r="B17" s="390" t="s">
        <v>312</v>
      </c>
      <c r="C17" s="392" t="s">
        <v>313</v>
      </c>
      <c r="D17" s="392"/>
      <c r="E17" s="392"/>
      <c r="F17" s="392"/>
      <c r="G17" s="392"/>
      <c r="H17" s="157"/>
      <c r="I17" s="123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</row>
    <row r="18" spans="1:44" ht="12" customHeight="1" x14ac:dyDescent="0.15">
      <c r="A18" s="410"/>
      <c r="B18" s="390"/>
      <c r="C18" s="392" t="s">
        <v>314</v>
      </c>
      <c r="D18" s="392"/>
      <c r="E18" s="392"/>
      <c r="F18" s="392"/>
      <c r="G18" s="392"/>
      <c r="H18" s="180"/>
      <c r="I18" s="123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</row>
    <row r="19" spans="1:44" ht="4.5" customHeight="1" x14ac:dyDescent="0.15">
      <c r="A19" s="410"/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</row>
    <row r="20" spans="1:44" ht="24" customHeight="1" x14ac:dyDescent="0.15">
      <c r="A20" s="410"/>
      <c r="B20" s="181" t="s">
        <v>315</v>
      </c>
      <c r="C20" s="411" t="s">
        <v>316</v>
      </c>
      <c r="D20" s="411"/>
      <c r="E20" s="411"/>
      <c r="F20" s="411"/>
      <c r="G20" s="411"/>
      <c r="H20" s="182"/>
      <c r="I20" s="183"/>
      <c r="J20" s="184"/>
      <c r="K20" s="233">
        <f>SUM(План!O10:Q10)/План!T3/4</f>
        <v>3.25</v>
      </c>
      <c r="L20" s="233">
        <f>SUM(План!U10:W10)/План!Z3/4</f>
        <v>2.6842105263157894</v>
      </c>
      <c r="M20" s="183"/>
      <c r="N20" s="184"/>
      <c r="O20" s="233">
        <f>SUM(План!AA10:AC10)/План!AF3/4</f>
        <v>3.3928571428571428</v>
      </c>
      <c r="P20" s="233">
        <f>SUM(План!AG10:AI10)/План!AL3/4</f>
        <v>2.263157894736842</v>
      </c>
      <c r="Q20" s="183"/>
      <c r="R20" s="184"/>
      <c r="S20" s="233">
        <f>SUM(План!AM10:AO10)/План!AR3/4</f>
        <v>3.6071428571428572</v>
      </c>
      <c r="T20" s="233">
        <f>SUM(План!AS10:AU10)/План!AX3/4</f>
        <v>3.0882352941176472</v>
      </c>
      <c r="U20" s="184"/>
      <c r="V20" s="233">
        <f>SUM(План!AY10:BA10)/План!BD3/4</f>
        <v>3.5714285714285716</v>
      </c>
      <c r="W20" s="233">
        <f>SUM(План!BE10:BG10)/План!BJ3/4</f>
        <v>2.0526315789473686</v>
      </c>
      <c r="X20" s="182"/>
      <c r="Y20" s="184"/>
      <c r="Z20" s="233">
        <f>SUM(План!BK10:BM10)/План!BP3/4</f>
        <v>2.5714285714285716</v>
      </c>
      <c r="AA20" s="233">
        <f>SUM(План!BQ10:BS10)/План!BV3/5</f>
        <v>3.95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</row>
    <row r="21" spans="1:44" ht="23.25" customHeight="1" x14ac:dyDescent="0.15">
      <c r="A21" s="410"/>
      <c r="B21" s="185"/>
      <c r="C21" s="411" t="s">
        <v>317</v>
      </c>
      <c r="D21" s="411"/>
      <c r="E21" s="411"/>
      <c r="F21" s="411"/>
      <c r="G21" s="411"/>
      <c r="H21" s="182"/>
      <c r="I21" s="183"/>
      <c r="J21" s="184"/>
      <c r="K21" s="182"/>
      <c r="L21" s="182"/>
      <c r="M21" s="183"/>
      <c r="N21" s="184"/>
      <c r="O21" s="182"/>
      <c r="P21" s="182"/>
      <c r="Q21" s="183"/>
      <c r="R21" s="184"/>
      <c r="S21" s="182"/>
      <c r="T21" s="182"/>
      <c r="U21" s="184"/>
      <c r="V21" s="182"/>
      <c r="W21" s="182"/>
      <c r="X21" s="182"/>
      <c r="Y21" s="184"/>
      <c r="Z21" s="182"/>
      <c r="AA21" s="182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</row>
    <row r="22" spans="1:44" s="153" customFormat="1" ht="17.25" customHeight="1" x14ac:dyDescent="0.15">
      <c r="A22" s="410"/>
      <c r="B22" s="186"/>
      <c r="C22" s="411" t="s">
        <v>318</v>
      </c>
      <c r="D22" s="411"/>
      <c r="E22" s="411"/>
      <c r="F22" s="411"/>
      <c r="G22" s="411"/>
      <c r="H22" s="182"/>
      <c r="I22" s="183"/>
      <c r="J22" s="184"/>
      <c r="K22" s="182"/>
      <c r="L22" s="182"/>
      <c r="M22" s="183"/>
      <c r="N22" s="184"/>
      <c r="O22" s="182"/>
      <c r="P22" s="182"/>
      <c r="Q22" s="183"/>
      <c r="R22" s="184"/>
      <c r="S22" s="182"/>
      <c r="T22" s="182"/>
      <c r="U22" s="184"/>
      <c r="V22" s="182"/>
      <c r="W22" s="182"/>
      <c r="X22" s="182"/>
      <c r="Y22" s="184"/>
      <c r="Z22" s="182"/>
      <c r="AA22" s="182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</row>
    <row r="23" spans="1:44" s="189" customFormat="1" ht="4.5" customHeight="1" thickBot="1" x14ac:dyDescent="0.2">
      <c r="A23" s="407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</row>
    <row r="24" spans="1:44" ht="18.75" customHeight="1" x14ac:dyDescent="0.25">
      <c r="A24" s="387"/>
      <c r="B24" s="389" t="s">
        <v>319</v>
      </c>
      <c r="C24" s="391" t="s">
        <v>320</v>
      </c>
      <c r="D24" s="391"/>
      <c r="E24" s="391"/>
      <c r="F24" s="391"/>
      <c r="G24" s="391"/>
      <c r="H24" s="391"/>
      <c r="I24" s="150"/>
      <c r="J24" s="190">
        <f>K24+L24</f>
        <v>7</v>
      </c>
      <c r="K24" s="191">
        <v>2</v>
      </c>
      <c r="L24" s="191">
        <v>5</v>
      </c>
      <c r="M24" s="192"/>
      <c r="N24" s="193">
        <v>8</v>
      </c>
      <c r="O24" s="191">
        <v>5</v>
      </c>
      <c r="P24" s="191">
        <v>3</v>
      </c>
      <c r="Q24" s="192"/>
      <c r="R24" s="193">
        <f>S24+T24</f>
        <v>5</v>
      </c>
      <c r="S24" s="191">
        <v>2</v>
      </c>
      <c r="T24" s="191">
        <v>3</v>
      </c>
      <c r="U24" s="193">
        <f>V24+W24</f>
        <v>6</v>
      </c>
      <c r="V24" s="191">
        <v>3</v>
      </c>
      <c r="W24" s="191">
        <v>3</v>
      </c>
      <c r="X24" s="192"/>
      <c r="Y24" s="193">
        <f>Z24+AA24</f>
        <v>6</v>
      </c>
      <c r="Z24" s="191">
        <v>2</v>
      </c>
      <c r="AA24" s="191">
        <v>4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1:44" ht="18.75" customHeight="1" x14ac:dyDescent="0.25">
      <c r="A25" s="388"/>
      <c r="B25" s="390"/>
      <c r="C25" s="392" t="s">
        <v>321</v>
      </c>
      <c r="D25" s="392"/>
      <c r="E25" s="392"/>
      <c r="F25" s="392"/>
      <c r="G25" s="392"/>
      <c r="H25" s="392"/>
      <c r="I25" s="123"/>
      <c r="J25" s="190">
        <f t="shared" ref="J25:J27" si="5">K25+L25</f>
        <v>11</v>
      </c>
      <c r="K25" s="194">
        <v>7</v>
      </c>
      <c r="L25" s="194">
        <v>4</v>
      </c>
      <c r="M25" s="195"/>
      <c r="N25" s="193">
        <v>10</v>
      </c>
      <c r="O25" s="194">
        <v>5</v>
      </c>
      <c r="P25" s="194">
        <v>5</v>
      </c>
      <c r="Q25" s="195"/>
      <c r="R25" s="193">
        <f t="shared" ref="R25:R27" si="6">S25+T25</f>
        <v>12</v>
      </c>
      <c r="S25" s="194">
        <v>6</v>
      </c>
      <c r="T25" s="194">
        <v>6</v>
      </c>
      <c r="U25" s="193">
        <f t="shared" ref="U25:U27" si="7">V25+W25</f>
        <v>8</v>
      </c>
      <c r="V25" s="194">
        <v>5</v>
      </c>
      <c r="W25" s="194">
        <v>3</v>
      </c>
      <c r="X25" s="195"/>
      <c r="Y25" s="193">
        <f t="shared" ref="Y25:Y27" si="8">Z25+AA25</f>
        <v>5</v>
      </c>
      <c r="Z25" s="194">
        <v>2</v>
      </c>
      <c r="AA25" s="194">
        <v>3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</row>
    <row r="26" spans="1:44" ht="18.75" customHeight="1" x14ac:dyDescent="0.25">
      <c r="A26" s="388"/>
      <c r="B26" s="390"/>
      <c r="C26" s="392" t="s">
        <v>322</v>
      </c>
      <c r="D26" s="392"/>
      <c r="E26" s="392"/>
      <c r="F26" s="392"/>
      <c r="G26" s="392"/>
      <c r="H26" s="392"/>
      <c r="I26" s="123"/>
      <c r="J26" s="190">
        <f t="shared" si="5"/>
        <v>1</v>
      </c>
      <c r="K26" s="194"/>
      <c r="L26" s="194">
        <v>1</v>
      </c>
      <c r="M26" s="195"/>
      <c r="N26" s="193">
        <f t="shared" ref="N26:N27" si="9">O26+P26</f>
        <v>0</v>
      </c>
      <c r="O26" s="194"/>
      <c r="P26" s="194"/>
      <c r="Q26" s="195"/>
      <c r="R26" s="193">
        <f t="shared" si="6"/>
        <v>0</v>
      </c>
      <c r="S26" s="194"/>
      <c r="T26" s="194"/>
      <c r="U26" s="193">
        <f t="shared" si="7"/>
        <v>0</v>
      </c>
      <c r="V26" s="194"/>
      <c r="W26" s="194"/>
      <c r="X26" s="195"/>
      <c r="Y26" s="193">
        <f t="shared" si="8"/>
        <v>0</v>
      </c>
      <c r="Z26" s="194"/>
      <c r="AA26" s="194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</row>
    <row r="27" spans="1:44" ht="18.75" customHeight="1" x14ac:dyDescent="0.25">
      <c r="A27" s="388"/>
      <c r="B27" s="390"/>
      <c r="C27" s="392" t="s">
        <v>323</v>
      </c>
      <c r="D27" s="392"/>
      <c r="E27" s="392"/>
      <c r="F27" s="392"/>
      <c r="G27" s="392"/>
      <c r="H27" s="392"/>
      <c r="I27" s="123"/>
      <c r="J27" s="190">
        <f t="shared" si="5"/>
        <v>2</v>
      </c>
      <c r="K27" s="194">
        <v>1</v>
      </c>
      <c r="L27" s="194">
        <v>1</v>
      </c>
      <c r="M27" s="195"/>
      <c r="N27" s="193">
        <f t="shared" si="9"/>
        <v>1</v>
      </c>
      <c r="O27" s="194"/>
      <c r="P27" s="194">
        <v>1</v>
      </c>
      <c r="Q27" s="195"/>
      <c r="R27" s="193">
        <f t="shared" si="6"/>
        <v>2</v>
      </c>
      <c r="S27" s="194"/>
      <c r="T27" s="194">
        <v>2</v>
      </c>
      <c r="U27" s="193">
        <f t="shared" si="7"/>
        <v>2</v>
      </c>
      <c r="V27" s="194">
        <v>1</v>
      </c>
      <c r="W27" s="194">
        <v>1</v>
      </c>
      <c r="X27" s="195"/>
      <c r="Y27" s="193">
        <f t="shared" si="8"/>
        <v>1</v>
      </c>
      <c r="Z27" s="194">
        <v>1</v>
      </c>
      <c r="AA27" s="194"/>
    </row>
    <row r="28" spans="1:44" ht="18.75" customHeight="1" x14ac:dyDescent="0.25">
      <c r="A28" s="388"/>
      <c r="B28" s="390"/>
      <c r="C28" s="392" t="s">
        <v>324</v>
      </c>
      <c r="D28" s="392"/>
      <c r="E28" s="392"/>
      <c r="F28" s="392"/>
      <c r="G28" s="392"/>
      <c r="H28" s="392"/>
      <c r="I28" s="123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</row>
  </sheetData>
  <mergeCells count="50">
    <mergeCell ref="Y1:AA1"/>
    <mergeCell ref="C2:C3"/>
    <mergeCell ref="D2:D3"/>
    <mergeCell ref="E2:E3"/>
    <mergeCell ref="F2:H2"/>
    <mergeCell ref="I2:I3"/>
    <mergeCell ref="J2:J3"/>
    <mergeCell ref="K2:K3"/>
    <mergeCell ref="L2:L3"/>
    <mergeCell ref="N2:N3"/>
    <mergeCell ref="U1:W1"/>
    <mergeCell ref="Q2:Q3"/>
    <mergeCell ref="U2:U3"/>
    <mergeCell ref="V2:V3"/>
    <mergeCell ref="AA2:AA3"/>
    <mergeCell ref="W2:W3"/>
    <mergeCell ref="A23:AA23"/>
    <mergeCell ref="A16:AA16"/>
    <mergeCell ref="A17:A18"/>
    <mergeCell ref="B17:B18"/>
    <mergeCell ref="C17:G17"/>
    <mergeCell ref="J17:AA17"/>
    <mergeCell ref="C18:G18"/>
    <mergeCell ref="J18:AA18"/>
    <mergeCell ref="A19:AA19"/>
    <mergeCell ref="A20:A22"/>
    <mergeCell ref="C20:G20"/>
    <mergeCell ref="C21:G21"/>
    <mergeCell ref="C22:G22"/>
    <mergeCell ref="A1:A3"/>
    <mergeCell ref="B1:B3"/>
    <mergeCell ref="J1:L1"/>
    <mergeCell ref="N1:P1"/>
    <mergeCell ref="R1:T1"/>
    <mergeCell ref="R2:R3"/>
    <mergeCell ref="S2:S3"/>
    <mergeCell ref="T2:T3"/>
    <mergeCell ref="C1:H1"/>
    <mergeCell ref="X2:X3"/>
    <mergeCell ref="Y2:Y3"/>
    <mergeCell ref="Z2:Z3"/>
    <mergeCell ref="O2:O3"/>
    <mergeCell ref="P2:P3"/>
    <mergeCell ref="A24:A28"/>
    <mergeCell ref="B24:B28"/>
    <mergeCell ref="C24:H24"/>
    <mergeCell ref="C25:H25"/>
    <mergeCell ref="C26:H26"/>
    <mergeCell ref="C27:H27"/>
    <mergeCell ref="C28:H28"/>
  </mergeCells>
  <conditionalFormatting sqref="K20:L20 O20:P20 V20:W20 Z20:AA20">
    <cfRule type="cellIs" dxfId="5" priority="6" operator="greaterThan">
      <formula>9</formula>
    </cfRule>
  </conditionalFormatting>
  <conditionalFormatting sqref="O20:P20 V20:W20 Z20:AA20 K20:L20">
    <cfRule type="cellIs" dxfId="4" priority="5" operator="lessThan">
      <formula>6</formula>
    </cfRule>
  </conditionalFormatting>
  <conditionalFormatting sqref="K24:L24 O24:P24 V24:W24 Z24:AA24">
    <cfRule type="cellIs" dxfId="3" priority="4" operator="lessThan">
      <formula>2</formula>
    </cfRule>
  </conditionalFormatting>
  <conditionalFormatting sqref="S20:T20">
    <cfRule type="cellIs" dxfId="2" priority="3" operator="greaterThan">
      <formula>9</formula>
    </cfRule>
  </conditionalFormatting>
  <conditionalFormatting sqref="S20:T20">
    <cfRule type="cellIs" dxfId="1" priority="2" operator="lessThan">
      <formula>6</formula>
    </cfRule>
  </conditionalFormatting>
  <conditionalFormatting sqref="S24:T24">
    <cfRule type="cellIs" dxfId="0" priority="1" operator="less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2022-03-01T09:10:24Z</dcterms:modified>
</cp:coreProperties>
</file>